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320" windowHeight="11160"/>
  </bookViews>
  <sheets>
    <sheet name="2020.12.16" sheetId="1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1" i="10" l="1"/>
  <c r="AC92" i="10" s="1"/>
  <c r="AB91" i="10"/>
  <c r="AB92" i="10" s="1"/>
  <c r="AA91" i="10"/>
  <c r="AA92" i="10" s="1"/>
  <c r="Z91" i="10"/>
  <c r="Z92" i="10" s="1"/>
  <c r="Y91" i="10"/>
  <c r="Y92" i="10" s="1"/>
  <c r="X91" i="10"/>
  <c r="X92" i="10" s="1"/>
  <c r="W91" i="10"/>
  <c r="W92" i="10" s="1"/>
  <c r="V91" i="10"/>
  <c r="V92" i="10" s="1"/>
  <c r="U91" i="10"/>
  <c r="U92" i="10" s="1"/>
  <c r="T91" i="10"/>
  <c r="T92" i="10" s="1"/>
  <c r="S91" i="10"/>
  <c r="S92" i="10" s="1"/>
  <c r="R91" i="10"/>
  <c r="R92" i="10" s="1"/>
  <c r="Q91" i="10"/>
  <c r="Q92" i="10" s="1"/>
  <c r="P91" i="10"/>
  <c r="P92" i="10" s="1"/>
  <c r="O91" i="10"/>
  <c r="O92" i="10" s="1"/>
  <c r="N91" i="10"/>
  <c r="N92" i="10" s="1"/>
  <c r="M91" i="10"/>
  <c r="M92" i="10" s="1"/>
  <c r="L91" i="10"/>
  <c r="L92" i="10" s="1"/>
  <c r="K91" i="10"/>
  <c r="K92" i="10" s="1"/>
  <c r="J91" i="10"/>
  <c r="J92" i="10" s="1"/>
  <c r="I91" i="10"/>
  <c r="I92" i="10" s="1"/>
  <c r="H91" i="10"/>
  <c r="H92" i="10" s="1"/>
  <c r="G91" i="10"/>
  <c r="G92" i="10" s="1"/>
  <c r="F91" i="10"/>
  <c r="F92" i="10" s="1"/>
  <c r="E91" i="10"/>
  <c r="E92" i="10" s="1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AC82" i="10" l="1"/>
  <c r="AC83" i="10" s="1"/>
  <c r="AB82" i="10"/>
  <c r="AB83" i="10" s="1"/>
  <c r="AA82" i="10"/>
  <c r="AA83" i="10" s="1"/>
  <c r="Z82" i="10"/>
  <c r="Z83" i="10" s="1"/>
  <c r="Y82" i="10"/>
  <c r="Y83" i="10" s="1"/>
  <c r="X82" i="10"/>
  <c r="X83" i="10" s="1"/>
  <c r="W82" i="10"/>
  <c r="W83" i="10" s="1"/>
  <c r="V82" i="10"/>
  <c r="V83" i="10" s="1"/>
  <c r="U82" i="10"/>
  <c r="U83" i="10" s="1"/>
  <c r="T82" i="10"/>
  <c r="T83" i="10" s="1"/>
  <c r="S82" i="10"/>
  <c r="S83" i="10" s="1"/>
  <c r="R82" i="10"/>
  <c r="R83" i="10" s="1"/>
  <c r="Q82" i="10"/>
  <c r="Q83" i="10" s="1"/>
  <c r="P82" i="10"/>
  <c r="P83" i="10" s="1"/>
  <c r="O82" i="10"/>
  <c r="O83" i="10" s="1"/>
  <c r="N82" i="10"/>
  <c r="N83" i="10" s="1"/>
  <c r="M82" i="10"/>
  <c r="M83" i="10" s="1"/>
  <c r="L82" i="10"/>
  <c r="L83" i="10" s="1"/>
  <c r="K82" i="10"/>
  <c r="K83" i="10" s="1"/>
  <c r="J82" i="10"/>
  <c r="J83" i="10" s="1"/>
  <c r="I82" i="10"/>
  <c r="I83" i="10" s="1"/>
  <c r="H82" i="10"/>
  <c r="H83" i="10" s="1"/>
  <c r="G82" i="10"/>
  <c r="G83" i="10" s="1"/>
  <c r="F82" i="10"/>
  <c r="F83" i="10" s="1"/>
  <c r="E82" i="10"/>
  <c r="E83" i="10" s="1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AE79" i="10"/>
  <c r="AF79" i="10" s="1"/>
  <c r="AC76" i="10"/>
  <c r="AC77" i="10" s="1"/>
  <c r="AB76" i="10"/>
  <c r="AB77" i="10" s="1"/>
  <c r="AA76" i="10"/>
  <c r="AA77" i="10" s="1"/>
  <c r="Z76" i="10"/>
  <c r="Z77" i="10" s="1"/>
  <c r="Y76" i="10"/>
  <c r="Y77" i="10" s="1"/>
  <c r="X76" i="10"/>
  <c r="X77" i="10" s="1"/>
  <c r="W76" i="10"/>
  <c r="W77" i="10" s="1"/>
  <c r="V76" i="10"/>
  <c r="V77" i="10" s="1"/>
  <c r="U76" i="10"/>
  <c r="U77" i="10" s="1"/>
  <c r="T76" i="10"/>
  <c r="T77" i="10" s="1"/>
  <c r="S76" i="10"/>
  <c r="S77" i="10" s="1"/>
  <c r="R76" i="10"/>
  <c r="R77" i="10" s="1"/>
  <c r="Q76" i="10"/>
  <c r="Q77" i="10" s="1"/>
  <c r="P76" i="10"/>
  <c r="P77" i="10" s="1"/>
  <c r="O76" i="10"/>
  <c r="O77" i="10" s="1"/>
  <c r="N76" i="10"/>
  <c r="N77" i="10" s="1"/>
  <c r="M76" i="10"/>
  <c r="M77" i="10" s="1"/>
  <c r="L76" i="10"/>
  <c r="L77" i="10" s="1"/>
  <c r="K76" i="10"/>
  <c r="K77" i="10" s="1"/>
  <c r="J76" i="10"/>
  <c r="J77" i="10" s="1"/>
  <c r="I76" i="10"/>
  <c r="I77" i="10" s="1"/>
  <c r="H76" i="10"/>
  <c r="H77" i="10" s="1"/>
  <c r="G76" i="10"/>
  <c r="G77" i="10" s="1"/>
  <c r="F76" i="10"/>
  <c r="F77" i="10" s="1"/>
  <c r="E76" i="10"/>
  <c r="E77" i="10" s="1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AE73" i="10"/>
  <c r="AF73" i="10" s="1"/>
  <c r="AC70" i="10"/>
  <c r="AC71" i="10" s="1"/>
  <c r="AB70" i="10"/>
  <c r="AB71" i="10" s="1"/>
  <c r="AA70" i="10"/>
  <c r="AA71" i="10" s="1"/>
  <c r="Z70" i="10"/>
  <c r="Z71" i="10" s="1"/>
  <c r="Y70" i="10"/>
  <c r="Y71" i="10" s="1"/>
  <c r="X70" i="10"/>
  <c r="X71" i="10" s="1"/>
  <c r="W70" i="10"/>
  <c r="W71" i="10" s="1"/>
  <c r="V70" i="10"/>
  <c r="V71" i="10" s="1"/>
  <c r="U70" i="10"/>
  <c r="U71" i="10" s="1"/>
  <c r="T70" i="10"/>
  <c r="T71" i="10" s="1"/>
  <c r="S70" i="10"/>
  <c r="S71" i="10" s="1"/>
  <c r="R70" i="10"/>
  <c r="R71" i="10" s="1"/>
  <c r="Q70" i="10"/>
  <c r="Q71" i="10" s="1"/>
  <c r="P70" i="10"/>
  <c r="P71" i="10" s="1"/>
  <c r="O70" i="10"/>
  <c r="O71" i="10" s="1"/>
  <c r="N70" i="10"/>
  <c r="N71" i="10" s="1"/>
  <c r="M70" i="10"/>
  <c r="M71" i="10" s="1"/>
  <c r="L70" i="10"/>
  <c r="L71" i="10" s="1"/>
  <c r="K70" i="10"/>
  <c r="K71" i="10" s="1"/>
  <c r="J70" i="10"/>
  <c r="J71" i="10" s="1"/>
  <c r="I70" i="10"/>
  <c r="I71" i="10" s="1"/>
  <c r="H70" i="10"/>
  <c r="H71" i="10" s="1"/>
  <c r="G70" i="10"/>
  <c r="G71" i="10" s="1"/>
  <c r="F70" i="10"/>
  <c r="F71" i="10" s="1"/>
  <c r="E70" i="10"/>
  <c r="E71" i="10" s="1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AC64" i="10"/>
  <c r="AC65" i="10" s="1"/>
  <c r="AB64" i="10"/>
  <c r="AB65" i="10" s="1"/>
  <c r="AA64" i="10"/>
  <c r="AA65" i="10" s="1"/>
  <c r="Z64" i="10"/>
  <c r="Z65" i="10" s="1"/>
  <c r="Y64" i="10"/>
  <c r="Y65" i="10" s="1"/>
  <c r="X64" i="10"/>
  <c r="X65" i="10" s="1"/>
  <c r="W64" i="10"/>
  <c r="W65" i="10" s="1"/>
  <c r="V64" i="10"/>
  <c r="V65" i="10" s="1"/>
  <c r="U64" i="10"/>
  <c r="U65" i="10" s="1"/>
  <c r="T64" i="10"/>
  <c r="T65" i="10" s="1"/>
  <c r="S64" i="10"/>
  <c r="S65" i="10" s="1"/>
  <c r="R64" i="10"/>
  <c r="R65" i="10" s="1"/>
  <c r="Q64" i="10"/>
  <c r="Q65" i="10" s="1"/>
  <c r="P64" i="10"/>
  <c r="P65" i="10" s="1"/>
  <c r="O64" i="10"/>
  <c r="O65" i="10" s="1"/>
  <c r="N64" i="10"/>
  <c r="N65" i="10" s="1"/>
  <c r="M64" i="10"/>
  <c r="M65" i="10" s="1"/>
  <c r="L64" i="10"/>
  <c r="L65" i="10" s="1"/>
  <c r="K64" i="10"/>
  <c r="K65" i="10" s="1"/>
  <c r="J64" i="10"/>
  <c r="J65" i="10" s="1"/>
  <c r="I64" i="10"/>
  <c r="I65" i="10" s="1"/>
  <c r="H64" i="10"/>
  <c r="H65" i="10" s="1"/>
  <c r="G64" i="10"/>
  <c r="G65" i="10" s="1"/>
  <c r="F64" i="10"/>
  <c r="F65" i="10" s="1"/>
  <c r="E64" i="10"/>
  <c r="E65" i="10" s="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58" i="10"/>
  <c r="AC59" i="10" s="1"/>
  <c r="AB58" i="10"/>
  <c r="AB59" i="10" s="1"/>
  <c r="AA58" i="10"/>
  <c r="AA59" i="10" s="1"/>
  <c r="Z58" i="10"/>
  <c r="Z59" i="10" s="1"/>
  <c r="Y58" i="10"/>
  <c r="Y59" i="10" s="1"/>
  <c r="X58" i="10"/>
  <c r="X59" i="10" s="1"/>
  <c r="W58" i="10"/>
  <c r="W59" i="10" s="1"/>
  <c r="V58" i="10"/>
  <c r="V59" i="10" s="1"/>
  <c r="U58" i="10"/>
  <c r="U59" i="10" s="1"/>
  <c r="T58" i="10"/>
  <c r="T59" i="10" s="1"/>
  <c r="S58" i="10"/>
  <c r="S59" i="10" s="1"/>
  <c r="R58" i="10"/>
  <c r="R59" i="10" s="1"/>
  <c r="Q58" i="10"/>
  <c r="Q59" i="10" s="1"/>
  <c r="P58" i="10"/>
  <c r="P59" i="10" s="1"/>
  <c r="O58" i="10"/>
  <c r="O59" i="10" s="1"/>
  <c r="N58" i="10"/>
  <c r="N59" i="10" s="1"/>
  <c r="M58" i="10"/>
  <c r="M59" i="10" s="1"/>
  <c r="L58" i="10"/>
  <c r="L59" i="10" s="1"/>
  <c r="K58" i="10"/>
  <c r="K59" i="10" s="1"/>
  <c r="J58" i="10"/>
  <c r="J59" i="10" s="1"/>
  <c r="I58" i="10"/>
  <c r="I59" i="10" s="1"/>
  <c r="H58" i="10"/>
  <c r="H59" i="10" s="1"/>
  <c r="G58" i="10"/>
  <c r="G59" i="10" s="1"/>
  <c r="F58" i="10"/>
  <c r="F59" i="10" s="1"/>
  <c r="E58" i="10"/>
  <c r="E59" i="10" s="1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C52" i="10"/>
  <c r="AC53" i="10" s="1"/>
  <c r="AB52" i="10"/>
  <c r="AB53" i="10" s="1"/>
  <c r="AA52" i="10"/>
  <c r="AA53" i="10" s="1"/>
  <c r="Z52" i="10"/>
  <c r="Z53" i="10" s="1"/>
  <c r="Y52" i="10"/>
  <c r="Y53" i="10" s="1"/>
  <c r="X52" i="10"/>
  <c r="X53" i="10" s="1"/>
  <c r="W52" i="10"/>
  <c r="W53" i="10" s="1"/>
  <c r="V52" i="10"/>
  <c r="V53" i="10" s="1"/>
  <c r="U52" i="10"/>
  <c r="U53" i="10" s="1"/>
  <c r="T52" i="10"/>
  <c r="T53" i="10" s="1"/>
  <c r="S52" i="10"/>
  <c r="S53" i="10" s="1"/>
  <c r="R52" i="10"/>
  <c r="R53" i="10" s="1"/>
  <c r="Q52" i="10"/>
  <c r="Q53" i="10" s="1"/>
  <c r="P52" i="10"/>
  <c r="P53" i="10" s="1"/>
  <c r="O52" i="10"/>
  <c r="O53" i="10" s="1"/>
  <c r="N52" i="10"/>
  <c r="N53" i="10" s="1"/>
  <c r="M52" i="10"/>
  <c r="M53" i="10" s="1"/>
  <c r="L52" i="10"/>
  <c r="L53" i="10" s="1"/>
  <c r="K52" i="10"/>
  <c r="K53" i="10" s="1"/>
  <c r="J52" i="10"/>
  <c r="J53" i="10" s="1"/>
  <c r="I52" i="10"/>
  <c r="I53" i="10" s="1"/>
  <c r="H52" i="10"/>
  <c r="H53" i="10" s="1"/>
  <c r="G52" i="10"/>
  <c r="G53" i="10" s="1"/>
  <c r="F52" i="10"/>
  <c r="F53" i="10" s="1"/>
  <c r="E52" i="10"/>
  <c r="E53" i="10" s="1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AC46" i="10"/>
  <c r="AC47" i="10" s="1"/>
  <c r="AB46" i="10"/>
  <c r="AB47" i="10" s="1"/>
  <c r="AA46" i="10"/>
  <c r="AA47" i="10" s="1"/>
  <c r="Z46" i="10"/>
  <c r="Z47" i="10" s="1"/>
  <c r="Y46" i="10"/>
  <c r="Y47" i="10" s="1"/>
  <c r="X46" i="10"/>
  <c r="X47" i="10" s="1"/>
  <c r="W46" i="10"/>
  <c r="W47" i="10" s="1"/>
  <c r="V46" i="10"/>
  <c r="V47" i="10" s="1"/>
  <c r="U46" i="10"/>
  <c r="U47" i="10" s="1"/>
  <c r="T46" i="10"/>
  <c r="T47" i="10" s="1"/>
  <c r="S46" i="10"/>
  <c r="S47" i="10" s="1"/>
  <c r="R46" i="10"/>
  <c r="R47" i="10" s="1"/>
  <c r="Q46" i="10"/>
  <c r="Q47" i="10" s="1"/>
  <c r="P46" i="10"/>
  <c r="P47" i="10" s="1"/>
  <c r="O46" i="10"/>
  <c r="O47" i="10" s="1"/>
  <c r="N46" i="10"/>
  <c r="N47" i="10" s="1"/>
  <c r="M46" i="10"/>
  <c r="M47" i="10" s="1"/>
  <c r="L46" i="10"/>
  <c r="L47" i="10" s="1"/>
  <c r="K46" i="10"/>
  <c r="K47" i="10" s="1"/>
  <c r="J46" i="10"/>
  <c r="J47" i="10" s="1"/>
  <c r="I46" i="10"/>
  <c r="I47" i="10" s="1"/>
  <c r="H46" i="10"/>
  <c r="H47" i="10" s="1"/>
  <c r="G46" i="10"/>
  <c r="G47" i="10" s="1"/>
  <c r="F46" i="10"/>
  <c r="F47" i="10" s="1"/>
  <c r="E46" i="10"/>
  <c r="E47" i="10" s="1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AC40" i="10"/>
  <c r="AC41" i="10" s="1"/>
  <c r="AB40" i="10"/>
  <c r="AB41" i="10" s="1"/>
  <c r="AA40" i="10"/>
  <c r="AA41" i="10" s="1"/>
  <c r="Z40" i="10"/>
  <c r="Z41" i="10" s="1"/>
  <c r="Y40" i="10"/>
  <c r="Y41" i="10" s="1"/>
  <c r="X40" i="10"/>
  <c r="X41" i="10" s="1"/>
  <c r="W40" i="10"/>
  <c r="W41" i="10" s="1"/>
  <c r="V40" i="10"/>
  <c r="V41" i="10" s="1"/>
  <c r="U40" i="10"/>
  <c r="U41" i="10" s="1"/>
  <c r="T40" i="10"/>
  <c r="T41" i="10" s="1"/>
  <c r="S40" i="10"/>
  <c r="S41" i="10" s="1"/>
  <c r="R40" i="10"/>
  <c r="R41" i="10" s="1"/>
  <c r="Q40" i="10"/>
  <c r="Q41" i="10" s="1"/>
  <c r="P40" i="10"/>
  <c r="P41" i="10" s="1"/>
  <c r="O40" i="10"/>
  <c r="O41" i="10" s="1"/>
  <c r="N40" i="10"/>
  <c r="N41" i="10" s="1"/>
  <c r="M40" i="10"/>
  <c r="M41" i="10" s="1"/>
  <c r="L40" i="10"/>
  <c r="L41" i="10" s="1"/>
  <c r="K40" i="10"/>
  <c r="K41" i="10" s="1"/>
  <c r="J40" i="10"/>
  <c r="J41" i="10" s="1"/>
  <c r="I40" i="10"/>
  <c r="I41" i="10" s="1"/>
  <c r="H40" i="10"/>
  <c r="H41" i="10" s="1"/>
  <c r="G40" i="10"/>
  <c r="G41" i="10" s="1"/>
  <c r="F40" i="10"/>
  <c r="F41" i="10" s="1"/>
  <c r="E40" i="10"/>
  <c r="E41" i="10" s="1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AC34" i="10"/>
  <c r="AC35" i="10" s="1"/>
  <c r="AB34" i="10"/>
  <c r="AB35" i="10" s="1"/>
  <c r="AA34" i="10"/>
  <c r="AA35" i="10" s="1"/>
  <c r="Z34" i="10"/>
  <c r="Z35" i="10" s="1"/>
  <c r="Y34" i="10"/>
  <c r="Y35" i="10" s="1"/>
  <c r="X34" i="10"/>
  <c r="X35" i="10" s="1"/>
  <c r="W34" i="10"/>
  <c r="W35" i="10" s="1"/>
  <c r="V34" i="10"/>
  <c r="V35" i="10" s="1"/>
  <c r="U34" i="10"/>
  <c r="U35" i="10" s="1"/>
  <c r="T34" i="10"/>
  <c r="T35" i="10" s="1"/>
  <c r="S34" i="10"/>
  <c r="S35" i="10" s="1"/>
  <c r="R34" i="10"/>
  <c r="R35" i="10" s="1"/>
  <c r="Q34" i="10"/>
  <c r="Q35" i="10" s="1"/>
  <c r="P34" i="10"/>
  <c r="P35" i="10" s="1"/>
  <c r="O34" i="10"/>
  <c r="O35" i="10" s="1"/>
  <c r="N34" i="10"/>
  <c r="N35" i="10" s="1"/>
  <c r="M34" i="10"/>
  <c r="M35" i="10" s="1"/>
  <c r="L34" i="10"/>
  <c r="L35" i="10" s="1"/>
  <c r="K34" i="10"/>
  <c r="K35" i="10" s="1"/>
  <c r="J34" i="10"/>
  <c r="J35" i="10" s="1"/>
  <c r="I34" i="10"/>
  <c r="I35" i="10" s="1"/>
  <c r="H34" i="10"/>
  <c r="H35" i="10" s="1"/>
  <c r="G34" i="10"/>
  <c r="G35" i="10" s="1"/>
  <c r="F34" i="10"/>
  <c r="F35" i="10" s="1"/>
  <c r="E34" i="10"/>
  <c r="E35" i="10" s="1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AC28" i="10"/>
  <c r="AC29" i="10" s="1"/>
  <c r="AB28" i="10"/>
  <c r="AB29" i="10" s="1"/>
  <c r="AA28" i="10"/>
  <c r="AA29" i="10" s="1"/>
  <c r="Z28" i="10"/>
  <c r="Z29" i="10" s="1"/>
  <c r="Y28" i="10"/>
  <c r="Y29" i="10" s="1"/>
  <c r="X28" i="10"/>
  <c r="X29" i="10" s="1"/>
  <c r="W28" i="10"/>
  <c r="W29" i="10" s="1"/>
  <c r="V28" i="10"/>
  <c r="V29" i="10" s="1"/>
  <c r="U28" i="10"/>
  <c r="U29" i="10" s="1"/>
  <c r="T28" i="10"/>
  <c r="T29" i="10" s="1"/>
  <c r="S28" i="10"/>
  <c r="S29" i="10" s="1"/>
  <c r="R28" i="10"/>
  <c r="R29" i="10" s="1"/>
  <c r="Q28" i="10"/>
  <c r="Q29" i="10" s="1"/>
  <c r="P28" i="10"/>
  <c r="P29" i="10" s="1"/>
  <c r="O28" i="10"/>
  <c r="O29" i="10" s="1"/>
  <c r="N28" i="10"/>
  <c r="N29" i="10" s="1"/>
  <c r="M28" i="10"/>
  <c r="M29" i="10" s="1"/>
  <c r="L28" i="10"/>
  <c r="L29" i="10" s="1"/>
  <c r="K28" i="10"/>
  <c r="K29" i="10" s="1"/>
  <c r="J28" i="10"/>
  <c r="J29" i="10" s="1"/>
  <c r="I28" i="10"/>
  <c r="I29" i="10" s="1"/>
  <c r="H28" i="10"/>
  <c r="H29" i="10" s="1"/>
  <c r="G28" i="10"/>
  <c r="G29" i="10" s="1"/>
  <c r="F28" i="10"/>
  <c r="F29" i="10" s="1"/>
  <c r="E28" i="10"/>
  <c r="E29" i="10" s="1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AC20" i="10"/>
  <c r="AC21" i="10" s="1"/>
  <c r="AB20" i="10"/>
  <c r="AB21" i="10" s="1"/>
  <c r="AA20" i="10"/>
  <c r="AA21" i="10" s="1"/>
  <c r="Z20" i="10"/>
  <c r="Z21" i="10" s="1"/>
  <c r="Y20" i="10"/>
  <c r="Y21" i="10" s="1"/>
  <c r="X20" i="10"/>
  <c r="X21" i="10" s="1"/>
  <c r="W20" i="10"/>
  <c r="W21" i="10" s="1"/>
  <c r="V20" i="10"/>
  <c r="V21" i="10" s="1"/>
  <c r="U20" i="10"/>
  <c r="U21" i="10" s="1"/>
  <c r="T20" i="10"/>
  <c r="T21" i="10" s="1"/>
  <c r="S20" i="10"/>
  <c r="S21" i="10" s="1"/>
  <c r="R20" i="10"/>
  <c r="R21" i="10" s="1"/>
  <c r="Q20" i="10"/>
  <c r="Q21" i="10" s="1"/>
  <c r="P20" i="10"/>
  <c r="P21" i="10" s="1"/>
  <c r="O20" i="10"/>
  <c r="O21" i="10" s="1"/>
  <c r="N20" i="10"/>
  <c r="N21" i="10" s="1"/>
  <c r="M20" i="10"/>
  <c r="M21" i="10" s="1"/>
  <c r="L20" i="10"/>
  <c r="L21" i="10" s="1"/>
  <c r="K20" i="10"/>
  <c r="K21" i="10" s="1"/>
  <c r="J20" i="10"/>
  <c r="J21" i="10" s="1"/>
  <c r="I20" i="10"/>
  <c r="I21" i="10" s="1"/>
  <c r="H20" i="10"/>
  <c r="H21" i="10" s="1"/>
  <c r="G20" i="10"/>
  <c r="G21" i="10" s="1"/>
  <c r="F20" i="10"/>
  <c r="F21" i="10" s="1"/>
  <c r="E20" i="10"/>
  <c r="E21" i="10" s="1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AC14" i="10"/>
  <c r="AC15" i="10" s="1"/>
  <c r="AB14" i="10"/>
  <c r="AB15" i="10" s="1"/>
  <c r="AA14" i="10"/>
  <c r="AA15" i="10" s="1"/>
  <c r="Z14" i="10"/>
  <c r="Z15" i="10" s="1"/>
  <c r="Y14" i="10"/>
  <c r="Y15" i="10" s="1"/>
  <c r="X14" i="10"/>
  <c r="X15" i="10" s="1"/>
  <c r="W14" i="10"/>
  <c r="W15" i="10" s="1"/>
  <c r="V14" i="10"/>
  <c r="V15" i="10" s="1"/>
  <c r="U14" i="10"/>
  <c r="U15" i="10" s="1"/>
  <c r="T14" i="10"/>
  <c r="T15" i="10" s="1"/>
  <c r="S14" i="10"/>
  <c r="S15" i="10" s="1"/>
  <c r="R14" i="10"/>
  <c r="R15" i="10" s="1"/>
  <c r="Q14" i="10"/>
  <c r="Q15" i="10" s="1"/>
  <c r="P14" i="10"/>
  <c r="P15" i="10" s="1"/>
  <c r="O14" i="10"/>
  <c r="O15" i="10" s="1"/>
  <c r="N14" i="10"/>
  <c r="N15" i="10" s="1"/>
  <c r="M14" i="10"/>
  <c r="M15" i="10" s="1"/>
  <c r="L14" i="10"/>
  <c r="L15" i="10" s="1"/>
  <c r="K14" i="10"/>
  <c r="K15" i="10" s="1"/>
  <c r="J14" i="10"/>
  <c r="J15" i="10" s="1"/>
  <c r="I14" i="10"/>
  <c r="I15" i="10" s="1"/>
  <c r="H14" i="10"/>
  <c r="H15" i="10" s="1"/>
  <c r="G14" i="10"/>
  <c r="G15" i="10" s="1"/>
  <c r="F14" i="10"/>
  <c r="F15" i="10" s="1"/>
  <c r="E14" i="10"/>
  <c r="E15" i="10" s="1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</calcChain>
</file>

<file path=xl/sharedStrings.xml><?xml version="1.0" encoding="utf-8"?>
<sst xmlns="http://schemas.openxmlformats.org/spreadsheetml/2006/main" count="208" uniqueCount="75">
  <si>
    <t>Наименование присоединения</t>
  </si>
  <si>
    <t>Контролируемый параметр</t>
  </si>
  <si>
    <t>Единица измерения</t>
  </si>
  <si>
    <t>Время замера</t>
  </si>
  <si>
    <t>Примечание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</si>
  <si>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</si>
  <si>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</si>
  <si>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</si>
  <si>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</si>
  <si>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</si>
  <si>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</si>
  <si>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</si>
  <si>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</si>
  <si>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</si>
  <si>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</si>
  <si>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</si>
  <si>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</si>
  <si>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</si>
  <si>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</si>
  <si>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</si>
  <si>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</si>
  <si>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</si>
  <si>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</si>
  <si>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</si>
  <si>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</si>
  <si>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</si>
  <si>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</si>
  <si>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</si>
  <si>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</si>
  <si>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</si>
  <si>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</si>
  <si>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</si>
  <si>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Р</t>
  </si>
  <si>
    <t>Q</t>
  </si>
  <si>
    <t>I</t>
  </si>
  <si>
    <t>А</t>
  </si>
  <si>
    <t>tgφ</t>
  </si>
  <si>
    <t>cosφ</t>
  </si>
  <si>
    <t>кВт</t>
  </si>
  <si>
    <t>кВар</t>
  </si>
  <si>
    <t>Нефтегорский район</t>
  </si>
  <si>
    <t>ввод на ТП</t>
  </si>
  <si>
    <t>Кинельский район</t>
  </si>
  <si>
    <t>ВЕДОМОСТЬ ПОТРЕБЛЕНИЯ ЭЛЕКТРИЧЕСКОЙ МОЩНОСТИ ЗА ЗАМЕРНЫЙ ДЕНЬ</t>
  </si>
  <si>
    <t>Точка замера/текущая фиксация присоединения</t>
  </si>
  <si>
    <t>Ставропольский район</t>
  </si>
  <si>
    <t>ЗАО «Кинельагропласт»
КТП 69, РУ-0,4кВ
ПУ №36752415
ООО "ВСК"</t>
  </si>
  <si>
    <t>ТП-17, ф-8, ПУ №16826911</t>
  </si>
  <si>
    <t>ввод на ТП, ПУ №29139349</t>
  </si>
  <si>
    <t>ввод на ТП,  ПУ №29129942</t>
  </si>
  <si>
    <t>ввод на ТП, ПУ №29129951</t>
  </si>
  <si>
    <t>ввод на ТП,  ПУ №29124208</t>
  </si>
  <si>
    <t>ввод на ТП, ПУ №29129938</t>
  </si>
  <si>
    <t>ввод на ТП, ПУ №29129849</t>
  </si>
  <si>
    <t>ввод на ТП, ПУ №29124204</t>
  </si>
  <si>
    <t>ввод на ТП, ПУ №29124211</t>
  </si>
  <si>
    <t>ООО «ВСК», ГПП«ТЭЗ» 110/6 кВ, ф-68, ВЛ-6 кВ, опора №21</t>
  </si>
  <si>
    <t>ООО «ВСК», ГПП«ТЭЗ» 110/6 кВ, ф-65, ВЛ-6 кВ, опора №22</t>
  </si>
  <si>
    <t>ООО «ВСК», ПС «Ягодное» 110/10 кВ, ф-14, КТП-1409</t>
  </si>
  <si>
    <t>ООО «ВСК», ПС «Ягодное» 110/10 кВ, ф-14, КТП-1407</t>
  </si>
  <si>
    <t>ООО «ВСК», ПС «Ягодное» 110/10 кВ, ф-14, КТП-1406</t>
  </si>
  <si>
    <t>ООО «ВСК», ПС «Ягодное» 110/10 кВ, ф-14, КТП-1405</t>
  </si>
  <si>
    <t>ООО «ВСК», ПС «Ягодное» 110/10 кВ, ф-14, КТП-1404</t>
  </si>
  <si>
    <t>ООО «ВСК», ПС «Ягодное» 110/10 кВ, ф-14, КТП-1403</t>
  </si>
  <si>
    <t>ООО «ВСК», ПС «Ягодное» 110/10 кВ, ф-14, КТП-1402</t>
  </si>
  <si>
    <t>ООО «ВСК», ПС «Ягодное» 110/10 кВ, ф-14, КТП-1401</t>
  </si>
  <si>
    <t>ЗАО «Кинельагропласт»
КТП 69, РУ-0,4кВ
ПУ №29139023
ООО "ВСК"</t>
  </si>
  <si>
    <t>Замер токов в КТП без АСКУЭЭ</t>
  </si>
  <si>
    <t>В</t>
  </si>
  <si>
    <t>С</t>
  </si>
  <si>
    <t>КТП-1941ДУ</t>
  </si>
  <si>
    <t>16 декабря 2020 г. с 0-00 до 24-00.</t>
  </si>
  <si>
    <t>ТП-17, ф-5, ПУ №007259137116579</t>
  </si>
  <si>
    <t>ПКУ, ПУ №010897(M) / 010896 (S)</t>
  </si>
  <si>
    <t>ООО «ВСК», ПС «Дубовый Умет» 110/35/10 кВ, ф-19, ТП ДУ 1902/250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</si>
</sst>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B0E9A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/>
      <diagonal/>
    </border>
  </borders>
  <cellStyleXfs count="33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Alignment="0" applyProtection="0"/>
    <xf numFmtId="0" fontId="17" fillId="0" borderId="9" applyNumberFormat="0" applyFill="0" applyAlignment="0" applyProtection="0"/>
    <xf numFmtId="4" fontId="18" fillId="0" borderId="0">
      <alignment vertical="center"/>
    </xf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9" fillId="0" borderId="24" applyNumberFormat="0" applyFill="0" applyProtection="0">
      <alignment horizontal="center"/>
    </xf>
    <xf numFmtId="0" fontId="29" fillId="0" borderId="26" applyNumberFormat="0" applyFill="0" applyAlignment="0" applyProtection="0"/>
    <xf numFmtId="0" fontId="30" fillId="0" borderId="25" applyNumberFormat="0" applyFill="0" applyProtection="0">
      <alignment horizontal="left"/>
    </xf>
    <xf numFmtId="0" fontId="30" fillId="28" borderId="24" applyNumberFormat="0" applyProtection="0">
      <alignment horizontal="center"/>
    </xf>
    <xf numFmtId="0" fontId="31" fillId="0" borderId="0" applyNumberFormat="0" applyFill="0" applyProtection="0"/>
    <xf numFmtId="0" fontId="32" fillId="0" borderId="0" applyNumberFormat="0" applyFill="0" applyProtection="0"/>
    <xf numFmtId="0" fontId="34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2" borderId="30" applyNumberFormat="0" applyAlignment="0" applyProtection="0"/>
    <xf numFmtId="0" fontId="42" fillId="33" borderId="31" applyNumberFormat="0" applyAlignment="0" applyProtection="0"/>
    <xf numFmtId="0" fontId="43" fillId="33" borderId="30" applyNumberFormat="0" applyAlignment="0" applyProtection="0"/>
    <xf numFmtId="0" fontId="44" fillId="0" borderId="32" applyNumberFormat="0" applyFill="0" applyAlignment="0" applyProtection="0"/>
    <xf numFmtId="0" fontId="45" fillId="34" borderId="33" applyNumberFormat="0" applyAlignment="0" applyProtection="0"/>
    <xf numFmtId="0" fontId="46" fillId="0" borderId="0" applyNumberFormat="0" applyFill="0" applyBorder="0" applyAlignment="0" applyProtection="0"/>
    <xf numFmtId="0" fontId="33" fillId="35" borderId="34" applyNumberFormat="0" applyFont="0" applyAlignment="0" applyProtection="0"/>
    <xf numFmtId="0" fontId="47" fillId="0" borderId="0" applyNumberFormat="0" applyFill="0" applyBorder="0" applyAlignment="0" applyProtection="0"/>
    <xf numFmtId="0" fontId="28" fillId="0" borderId="35" applyNumberFormat="0" applyFill="0" applyAlignment="0" applyProtection="0"/>
    <xf numFmtId="0" fontId="48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48" fillId="59" borderId="0" applyNumberFormat="0" applyBorder="0" applyAlignment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49" fillId="0" borderId="24" applyNumberFormat="0" applyFill="0" applyAlignment="0" applyProtection="0"/>
    <xf numFmtId="0" fontId="30" fillId="0" borderId="36" applyNumberFormat="0" applyFill="0" applyAlignment="0" applyProtection="0"/>
    <xf numFmtId="0" fontId="29" fillId="0" borderId="0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0" fillId="0" borderId="24" applyNumberFormat="0" applyFill="0" applyAlignment="0" applyProtection="0"/>
    <xf numFmtId="0" fontId="49" fillId="0" borderId="24" applyNumberForma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1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2" fillId="0" borderId="0" applyNumberFormat="0" applyFill="0" applyProtection="0"/>
    <xf numFmtId="0" fontId="32" fillId="0" borderId="0" applyNumberFormat="0" applyFill="0" applyProtection="0"/>
    <xf numFmtId="0" fontId="49" fillId="0" borderId="24" applyNumberFormat="0" applyFill="0" applyAlignment="0" applyProtection="0"/>
    <xf numFmtId="0" fontId="32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5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  <xf numFmtId="0" fontId="31" fillId="0" borderId="0" applyNumberFormat="0" applyFill="0" applyProtection="0"/>
    <xf numFmtId="0" fontId="31" fillId="0" borderId="0" applyNumberFormat="0" applyFill="0" applyProtection="0"/>
    <xf numFmtId="0" fontId="29" fillId="0" borderId="24" applyNumberFormat="0" applyFill="0" applyAlignment="0" applyProtection="0"/>
    <xf numFmtId="0" fontId="31" fillId="0" borderId="37" applyNumberFormat="0" applyFont="0" applyFill="0" applyAlignment="0" applyProtection="0"/>
  </cellStyleXfs>
  <cellXfs count="75">
    <xf numFmtId="0" fontId="0" fillId="0" borderId="0" xfId="0"/>
    <xf numFmtId="0" fontId="21" fillId="0" borderId="10" xfId="1" applyFont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right" vertical="center"/>
    </xf>
    <xf numFmtId="165" fontId="21" fillId="24" borderId="10" xfId="1" applyNumberFormat="1" applyFont="1" applyFill="1" applyBorder="1" applyAlignment="1">
      <alignment horizontal="right" vertical="center" wrapText="1"/>
    </xf>
    <xf numFmtId="165" fontId="21" fillId="25" borderId="10" xfId="0" applyNumberFormat="1" applyFont="1" applyFill="1" applyBorder="1" applyAlignment="1">
      <alignment horizontal="right" vertical="center" wrapText="1"/>
    </xf>
    <xf numFmtId="165" fontId="24" fillId="26" borderId="10" xfId="20" applyNumberFormat="1" applyFont="1" applyFill="1" applyBorder="1" applyAlignment="1">
      <alignment vertical="center"/>
    </xf>
    <xf numFmtId="0" fontId="21" fillId="0" borderId="13" xfId="1" applyFont="1" applyBorder="1" applyAlignment="1">
      <alignment horizontal="center" vertical="center"/>
    </xf>
    <xf numFmtId="0" fontId="21" fillId="25" borderId="13" xfId="1" applyFont="1" applyFill="1" applyBorder="1" applyAlignment="1">
      <alignment horizontal="center" vertical="center" wrapText="1"/>
    </xf>
    <xf numFmtId="165" fontId="21" fillId="25" borderId="16" xfId="0" applyNumberFormat="1" applyFont="1" applyFill="1" applyBorder="1" applyAlignment="1">
      <alignment horizontal="right" vertical="center" wrapText="1"/>
    </xf>
    <xf numFmtId="49" fontId="21" fillId="0" borderId="12" xfId="1" applyNumberFormat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49" fontId="21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1" fontId="27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49" fontId="21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7" fillId="0" borderId="0" xfId="0" applyFont="1" applyAlignment="1">
      <alignment horizontal="right"/>
    </xf>
    <xf numFmtId="0" fontId="21" fillId="25" borderId="15" xfId="1" applyFont="1" applyFill="1" applyBorder="1" applyAlignment="1">
      <alignment horizontal="left" vertical="center"/>
    </xf>
    <xf numFmtId="165" fontId="24" fillId="26" borderId="10" xfId="20" applyNumberFormat="1" applyFont="1" applyFill="1" applyBorder="1" applyAlignment="1">
      <alignment horizontal="center" vertical="center"/>
    </xf>
    <xf numFmtId="0" fontId="0" fillId="27" borderId="0" xfId="0" applyFill="1"/>
    <xf numFmtId="0" fontId="21" fillId="25" borderId="13" xfId="1" applyFont="1" applyFill="1" applyBorder="1" applyAlignment="1">
      <alignment horizontal="left" vertical="center" wrapText="1"/>
    </xf>
    <xf numFmtId="0" fontId="21" fillId="25" borderId="14" xfId="1" applyFont="1" applyFill="1" applyBorder="1" applyAlignment="1">
      <alignment horizontal="left" vertical="center"/>
    </xf>
    <xf numFmtId="0" fontId="26" fillId="25" borderId="23" xfId="1" applyFont="1" applyFill="1" applyBorder="1" applyAlignment="1">
      <alignment horizontal="left" vertical="center"/>
    </xf>
    <xf numFmtId="0" fontId="21" fillId="25" borderId="23" xfId="1" applyFont="1" applyFill="1" applyBorder="1" applyAlignment="1">
      <alignment horizontal="left" vertical="center"/>
    </xf>
    <xf numFmtId="165" fontId="24" fillId="26" borderId="10" xfId="20" applyNumberFormat="1" applyFont="1" applyFill="1" applyBorder="1" applyAlignment="1">
      <alignment horizontal="left" vertical="center"/>
    </xf>
    <xf numFmtId="165" fontId="21" fillId="25" borderId="10" xfId="0" applyNumberFormat="1" applyFont="1" applyFill="1" applyBorder="1" applyAlignment="1">
      <alignment horizontal="left" vertical="center" wrapText="1"/>
    </xf>
    <xf numFmtId="165" fontId="21" fillId="25" borderId="16" xfId="0" applyNumberFormat="1" applyFont="1" applyFill="1" applyBorder="1" applyAlignment="1">
      <alignment horizontal="left" vertical="center" wrapText="1"/>
    </xf>
    <xf numFmtId="0" fontId="21" fillId="25" borderId="17" xfId="1" applyFont="1" applyFill="1" applyBorder="1" applyAlignment="1">
      <alignment horizontal="left" vertical="center"/>
    </xf>
    <xf numFmtId="0" fontId="21" fillId="25" borderId="22" xfId="1" applyFont="1" applyFill="1" applyBorder="1" applyAlignment="1">
      <alignment horizontal="left" vertical="center" wrapText="1"/>
    </xf>
    <xf numFmtId="0" fontId="26" fillId="25" borderId="15" xfId="1" applyFont="1" applyFill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2" fillId="0" borderId="0" xfId="1" applyFont="1" applyBorder="1" applyAlignment="1">
      <alignment horizontal="left" vertical="center"/>
    </xf>
    <xf numFmtId="0" fontId="21" fillId="60" borderId="13" xfId="1" applyFont="1" applyFill="1" applyBorder="1" applyAlignment="1">
      <alignment horizontal="left" vertical="center"/>
    </xf>
    <xf numFmtId="0" fontId="21" fillId="60" borderId="10" xfId="1" applyFont="1" applyFill="1" applyBorder="1" applyAlignment="1">
      <alignment horizontal="left" vertical="center"/>
    </xf>
    <xf numFmtId="165" fontId="25" fillId="60" borderId="10" xfId="0" applyNumberFormat="1" applyFont="1" applyFill="1" applyBorder="1" applyAlignment="1">
      <alignment horizontal="left" vertical="center"/>
    </xf>
    <xf numFmtId="0" fontId="21" fillId="60" borderId="16" xfId="1" applyFont="1" applyFill="1" applyBorder="1" applyAlignment="1">
      <alignment horizontal="left" vertical="center"/>
    </xf>
    <xf numFmtId="165" fontId="21" fillId="60" borderId="10" xfId="0" applyNumberFormat="1" applyFont="1" applyFill="1" applyBorder="1" applyAlignment="1">
      <alignment horizontal="left" vertical="center"/>
    </xf>
    <xf numFmtId="165" fontId="21" fillId="60" borderId="10" xfId="1" applyNumberFormat="1" applyFont="1" applyFill="1" applyBorder="1" applyAlignment="1">
      <alignment horizontal="left" vertical="center" wrapText="1"/>
    </xf>
    <xf numFmtId="165" fontId="24" fillId="60" borderId="10" xfId="51" applyNumberFormat="1" applyFont="1" applyFill="1" applyBorder="1" applyAlignment="1">
      <alignment horizontal="left" vertical="center"/>
    </xf>
    <xf numFmtId="165" fontId="24" fillId="60" borderId="10" xfId="52" applyNumberFormat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49" fontId="21" fillId="60" borderId="18" xfId="1" applyNumberFormat="1" applyFont="1" applyFill="1" applyBorder="1" applyAlignment="1">
      <alignment horizontal="left" vertical="center" wrapText="1"/>
    </xf>
    <xf numFmtId="49" fontId="21" fillId="60" borderId="19" xfId="1" applyNumberFormat="1" applyFont="1" applyFill="1" applyBorder="1" applyAlignment="1">
      <alignment horizontal="left" vertical="center" wrapText="1"/>
    </xf>
    <xf numFmtId="49" fontId="21" fillId="60" borderId="20" xfId="1" applyNumberFormat="1" applyFont="1" applyFill="1" applyBorder="1" applyAlignment="1">
      <alignment horizontal="left" vertical="center" wrapText="1"/>
    </xf>
    <xf numFmtId="0" fontId="21" fillId="26" borderId="13" xfId="1" applyFont="1" applyFill="1" applyBorder="1" applyAlignment="1">
      <alignment horizontal="left" vertical="center" wrapText="1"/>
    </xf>
    <xf numFmtId="0" fontId="21" fillId="26" borderId="10" xfId="1" applyFont="1" applyFill="1" applyBorder="1" applyAlignment="1">
      <alignment horizontal="left" vertical="center" wrapText="1"/>
    </xf>
    <xf numFmtId="0" fontId="21" fillId="26" borderId="16" xfId="1" applyFont="1" applyFill="1" applyBorder="1" applyAlignment="1">
      <alignment horizontal="left" vertical="center" wrapText="1"/>
    </xf>
    <xf numFmtId="0" fontId="21" fillId="26" borderId="22" xfId="1" applyFont="1" applyFill="1" applyBorder="1" applyAlignment="1">
      <alignment horizontal="left" vertical="center" wrapText="1"/>
    </xf>
    <xf numFmtId="0" fontId="21" fillId="26" borderId="11" xfId="1" applyFont="1" applyFill="1" applyBorder="1" applyAlignment="1">
      <alignment horizontal="left" vertical="center" wrapText="1"/>
    </xf>
    <xf numFmtId="0" fontId="21" fillId="26" borderId="21" xfId="1" applyFont="1" applyFill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/>
    </xf>
    <xf numFmtId="0" fontId="21" fillId="26" borderId="13" xfId="1" applyFont="1" applyFill="1" applyBorder="1" applyAlignment="1">
      <alignment horizontal="left" vertical="center"/>
    </xf>
    <xf numFmtId="0" fontId="21" fillId="26" borderId="10" xfId="1" applyFont="1" applyFill="1" applyBorder="1" applyAlignment="1">
      <alignment horizontal="left" vertical="center"/>
    </xf>
    <xf numFmtId="0" fontId="21" fillId="26" borderId="16" xfId="1" applyFont="1" applyFill="1" applyBorder="1" applyAlignment="1">
      <alignment horizontal="left" vertical="center"/>
    </xf>
    <xf numFmtId="14" fontId="21" fillId="25" borderId="0" xfId="1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49" fontId="21" fillId="0" borderId="18" xfId="1" applyNumberFormat="1" applyFont="1" applyFill="1" applyBorder="1" applyAlignment="1">
      <alignment horizontal="center" vertical="center" wrapText="1"/>
    </xf>
    <xf numFmtId="49" fontId="21" fillId="0" borderId="19" xfId="1" applyNumberFormat="1" applyFont="1" applyFill="1" applyBorder="1" applyAlignment="1">
      <alignment horizontal="center" vertical="center" wrapText="1"/>
    </xf>
    <xf numFmtId="49" fontId="21" fillId="0" borderId="20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1" fillId="26" borderId="13" xfId="1" applyFont="1" applyFill="1" applyBorder="1" applyAlignment="1">
      <alignment horizontal="center" vertical="center" wrapText="1"/>
    </xf>
    <xf numFmtId="0" fontId="21" fillId="26" borderId="10" xfId="1" applyFont="1" applyFill="1" applyBorder="1" applyAlignment="1">
      <alignment horizontal="center" vertical="center" wrapText="1"/>
    </xf>
    <xf numFmtId="0" fontId="21" fillId="26" borderId="16" xfId="1" applyFont="1" applyFill="1" applyBorder="1" applyAlignment="1">
      <alignment horizontal="center" vertical="center" wrapText="1"/>
    </xf>
  </cellXfs>
  <cellStyles count="335">
    <cellStyle name="20% - Акцент1" xfId="71" builtinId="30" customBuiltin="1"/>
    <cellStyle name="20% - Акцент1 2" xfId="2"/>
    <cellStyle name="20% - Акцент2" xfId="75" builtinId="34" customBuiltin="1"/>
    <cellStyle name="20% - Акцент2 2" xfId="3"/>
    <cellStyle name="20% - Акцент3" xfId="79" builtinId="38" customBuiltin="1"/>
    <cellStyle name="20% - Акцент3 2" xfId="4"/>
    <cellStyle name="20% - Акцент4" xfId="83" builtinId="42" customBuiltin="1"/>
    <cellStyle name="20% - Акцент4 2" xfId="5"/>
    <cellStyle name="20% - Акцент5" xfId="87" builtinId="46" customBuiltin="1"/>
    <cellStyle name="20% - Акцент5 2" xfId="6"/>
    <cellStyle name="20% - Акцент6" xfId="91" builtinId="50" customBuiltin="1"/>
    <cellStyle name="20% - Акцент6 2" xfId="7"/>
    <cellStyle name="40% - Акцент1" xfId="72" builtinId="31" customBuiltin="1"/>
    <cellStyle name="40% - Акцент1 2" xfId="8"/>
    <cellStyle name="40% - Акцент2" xfId="76" builtinId="35" customBuiltin="1"/>
    <cellStyle name="40% - Акцент2 2" xfId="9"/>
    <cellStyle name="40% - Акцент3" xfId="80" builtinId="39" customBuiltin="1"/>
    <cellStyle name="40% - Акцент3 2" xfId="10"/>
    <cellStyle name="40% - Акцент4" xfId="84" builtinId="43" customBuiltin="1"/>
    <cellStyle name="40% - Акцент4 2" xfId="11"/>
    <cellStyle name="40% - Акцент5" xfId="88" builtinId="47" customBuiltin="1"/>
    <cellStyle name="40% - Акцент5 2" xfId="12"/>
    <cellStyle name="40% - Акцент6" xfId="92" builtinId="51" customBuiltin="1"/>
    <cellStyle name="40% - Акцент6 2" xfId="13"/>
    <cellStyle name="60% - Акцент1" xfId="73" builtinId="32" customBuiltin="1"/>
    <cellStyle name="60% - Акцент1 2" xfId="14"/>
    <cellStyle name="60% - Акцент2" xfId="77" builtinId="36" customBuiltin="1"/>
    <cellStyle name="60% - Акцент2 2" xfId="15"/>
    <cellStyle name="60% - Акцент3" xfId="81" builtinId="40" customBuiltin="1"/>
    <cellStyle name="60% - Акцент3 2" xfId="16"/>
    <cellStyle name="60% - Акцент4" xfId="85" builtinId="44" customBuiltin="1"/>
    <cellStyle name="60% - Акцент4 2" xfId="17"/>
    <cellStyle name="60% - Акцент5" xfId="89" builtinId="48" customBuiltin="1"/>
    <cellStyle name="60% - Акцент5 2" xfId="18"/>
    <cellStyle name="60% - Акцент6" xfId="93" builtinId="52" customBuiltin="1"/>
    <cellStyle name="60% - Акцент6 2" xfId="19"/>
    <cellStyle name="Cfg_Table_Left" xfId="101"/>
    <cellStyle name="Cgf_GroupName" xfId="102"/>
    <cellStyle name="DataTable_DataTime_HEADER" xfId="47"/>
    <cellStyle name="DataType" xfId="103"/>
    <cellStyle name="DataType 10" xfId="94"/>
    <cellStyle name="DataType 10 2" xfId="147"/>
    <cellStyle name="DataType 10 3" xfId="187"/>
    <cellStyle name="DataType 10 4" xfId="139"/>
    <cellStyle name="DataType 10 5" xfId="183"/>
    <cellStyle name="DataType 10 6" xfId="142"/>
    <cellStyle name="DataType 10 7" xfId="136"/>
    <cellStyle name="DataType 11" xfId="128"/>
    <cellStyle name="DataType 11 2" xfId="177"/>
    <cellStyle name="DataType 11 3" xfId="214"/>
    <cellStyle name="DataType 11 4" xfId="245"/>
    <cellStyle name="DataType 11 5" xfId="273"/>
    <cellStyle name="DataType 11 6" xfId="301"/>
    <cellStyle name="DataType 11 7" xfId="329"/>
    <cellStyle name="DataType 12" xfId="132"/>
    <cellStyle name="DataType 12 2" xfId="181"/>
    <cellStyle name="DataType 12 3" xfId="219"/>
    <cellStyle name="DataType 12 4" xfId="249"/>
    <cellStyle name="DataType 12 5" xfId="277"/>
    <cellStyle name="DataType 12 6" xfId="305"/>
    <cellStyle name="DataType 12 7" xfId="333"/>
    <cellStyle name="DataType 13" xfId="154"/>
    <cellStyle name="DataType 2" xfId="109"/>
    <cellStyle name="DataType 2 2" xfId="158"/>
    <cellStyle name="DataType 2 3" xfId="196"/>
    <cellStyle name="DataType 2 4" xfId="226"/>
    <cellStyle name="DataType 2 5" xfId="255"/>
    <cellStyle name="DataType 2 6" xfId="283"/>
    <cellStyle name="DataType 2 7" xfId="311"/>
    <cellStyle name="DataType 3" xfId="111"/>
    <cellStyle name="DataType 3 2" xfId="160"/>
    <cellStyle name="DataType 3 3" xfId="198"/>
    <cellStyle name="DataType 3 4" xfId="228"/>
    <cellStyle name="DataType 3 5" xfId="257"/>
    <cellStyle name="DataType 3 6" xfId="285"/>
    <cellStyle name="DataType 3 7" xfId="313"/>
    <cellStyle name="DataType 4" xfId="114"/>
    <cellStyle name="DataType 4 2" xfId="163"/>
    <cellStyle name="DataType 4 3" xfId="201"/>
    <cellStyle name="DataType 4 4" xfId="231"/>
    <cellStyle name="DataType 4 5" xfId="260"/>
    <cellStyle name="DataType 4 6" xfId="288"/>
    <cellStyle name="DataType 4 7" xfId="316"/>
    <cellStyle name="DataType 5" xfId="117"/>
    <cellStyle name="DataType 5 2" xfId="166"/>
    <cellStyle name="DataType 5 3" xfId="203"/>
    <cellStyle name="DataType 5 4" xfId="234"/>
    <cellStyle name="DataType 5 5" xfId="262"/>
    <cellStyle name="DataType 5 6" xfId="290"/>
    <cellStyle name="DataType 5 7" xfId="318"/>
    <cellStyle name="DataType 6" xfId="100"/>
    <cellStyle name="DataType 6 2" xfId="153"/>
    <cellStyle name="DataType 6 3" xfId="193"/>
    <cellStyle name="DataType 6 4" xfId="223"/>
    <cellStyle name="DataType 6 5" xfId="252"/>
    <cellStyle name="DataType 6 6" xfId="280"/>
    <cellStyle name="DataType 6 7" xfId="308"/>
    <cellStyle name="DataType 7" xfId="97"/>
    <cellStyle name="DataType 7 2" xfId="150"/>
    <cellStyle name="DataType 7 3" xfId="190"/>
    <cellStyle name="DataType 7 4" xfId="141"/>
    <cellStyle name="DataType 7 5" xfId="135"/>
    <cellStyle name="DataType 7 6" xfId="184"/>
    <cellStyle name="DataType 7 7" xfId="143"/>
    <cellStyle name="DataType 8" xfId="123"/>
    <cellStyle name="DataType 8 2" xfId="172"/>
    <cellStyle name="DataType 8 3" xfId="209"/>
    <cellStyle name="DataType 8 4" xfId="240"/>
    <cellStyle name="DataType 8 5" xfId="268"/>
    <cellStyle name="DataType 8 6" xfId="296"/>
    <cellStyle name="DataType 8 7" xfId="324"/>
    <cellStyle name="DataType 9" xfId="98"/>
    <cellStyle name="DataType 9 2" xfId="151"/>
    <cellStyle name="DataType 9 3" xfId="191"/>
    <cellStyle name="DataType 9 4" xfId="221"/>
    <cellStyle name="DataType 9 5" xfId="145"/>
    <cellStyle name="DataType 9 6" xfId="140"/>
    <cellStyle name="DataType 9 7" xfId="233"/>
    <cellStyle name="DataType_2020.13.16" xfId="106"/>
    <cellStyle name="DeliverExports" xfId="104"/>
    <cellStyle name="DeliverExports 10" xfId="95"/>
    <cellStyle name="DeliverExports 10 2" xfId="148"/>
    <cellStyle name="DeliverExports 10 3" xfId="188"/>
    <cellStyle name="DeliverExports 10 4" xfId="146"/>
    <cellStyle name="DeliverExports 10 5" xfId="144"/>
    <cellStyle name="DeliverExports 10 6" xfId="137"/>
    <cellStyle name="DeliverExports 10 7" xfId="185"/>
    <cellStyle name="DeliverExports 11" xfId="129"/>
    <cellStyle name="DeliverExports 11 2" xfId="178"/>
    <cellStyle name="DeliverExports 11 3" xfId="215"/>
    <cellStyle name="DeliverExports 11 4" xfId="246"/>
    <cellStyle name="DeliverExports 11 5" xfId="274"/>
    <cellStyle name="DeliverExports 11 6" xfId="302"/>
    <cellStyle name="DeliverExports 11 7" xfId="330"/>
    <cellStyle name="DeliverExports 12" xfId="133"/>
    <cellStyle name="DeliverExports 12 2" xfId="182"/>
    <cellStyle name="DeliverExports 12 3" xfId="220"/>
    <cellStyle name="DeliverExports 12 4" xfId="250"/>
    <cellStyle name="DeliverExports 12 5" xfId="278"/>
    <cellStyle name="DeliverExports 12 6" xfId="306"/>
    <cellStyle name="DeliverExports 12 7" xfId="334"/>
    <cellStyle name="DeliverExports 13" xfId="155"/>
    <cellStyle name="DeliverExports 2" xfId="110"/>
    <cellStyle name="DeliverExports 2 2" xfId="159"/>
    <cellStyle name="DeliverExports 2 3" xfId="197"/>
    <cellStyle name="DeliverExports 2 4" xfId="227"/>
    <cellStyle name="DeliverExports 2 5" xfId="256"/>
    <cellStyle name="DeliverExports 2 6" xfId="284"/>
    <cellStyle name="DeliverExports 2 7" xfId="312"/>
    <cellStyle name="DeliverExports 3" xfId="112"/>
    <cellStyle name="DeliverExports 3 2" xfId="161"/>
    <cellStyle name="DeliverExports 3 3" xfId="199"/>
    <cellStyle name="DeliverExports 3 4" xfId="229"/>
    <cellStyle name="DeliverExports 3 5" xfId="258"/>
    <cellStyle name="DeliverExports 3 6" xfId="286"/>
    <cellStyle name="DeliverExports 3 7" xfId="314"/>
    <cellStyle name="DeliverExports 4" xfId="115"/>
    <cellStyle name="DeliverExports 4 2" xfId="164"/>
    <cellStyle name="DeliverExports 4 3" xfId="202"/>
    <cellStyle name="DeliverExports 4 4" xfId="232"/>
    <cellStyle name="DeliverExports 4 5" xfId="261"/>
    <cellStyle name="DeliverExports 4 6" xfId="289"/>
    <cellStyle name="DeliverExports 4 7" xfId="317"/>
    <cellStyle name="DeliverExports 5" xfId="118"/>
    <cellStyle name="DeliverExports 5 2" xfId="167"/>
    <cellStyle name="DeliverExports 5 3" xfId="204"/>
    <cellStyle name="DeliverExports 5 4" xfId="235"/>
    <cellStyle name="DeliverExports 5 5" xfId="263"/>
    <cellStyle name="DeliverExports 5 6" xfId="291"/>
    <cellStyle name="DeliverExports 5 7" xfId="319"/>
    <cellStyle name="DeliverExports 6" xfId="99"/>
    <cellStyle name="DeliverExports 6 2" xfId="152"/>
    <cellStyle name="DeliverExports 6 3" xfId="192"/>
    <cellStyle name="DeliverExports 6 4" xfId="222"/>
    <cellStyle name="DeliverExports 6 5" xfId="251"/>
    <cellStyle name="DeliverExports 6 6" xfId="279"/>
    <cellStyle name="DeliverExports 6 7" xfId="307"/>
    <cellStyle name="DeliverExports 7" xfId="96"/>
    <cellStyle name="DeliverExports 7 2" xfId="149"/>
    <cellStyle name="DeliverExports 7 3" xfId="189"/>
    <cellStyle name="DeliverExports 7 4" xfId="138"/>
    <cellStyle name="DeliverExports 7 5" xfId="186"/>
    <cellStyle name="DeliverExports 7 6" xfId="217"/>
    <cellStyle name="DeliverExports 7 7" xfId="134"/>
    <cellStyle name="DeliverExports 8" xfId="124"/>
    <cellStyle name="DeliverExports 8 2" xfId="173"/>
    <cellStyle name="DeliverExports 8 3" xfId="210"/>
    <cellStyle name="DeliverExports 8 4" xfId="241"/>
    <cellStyle name="DeliverExports 8 5" xfId="269"/>
    <cellStyle name="DeliverExports 8 6" xfId="297"/>
    <cellStyle name="DeliverExports 8 7" xfId="325"/>
    <cellStyle name="DeliverExports 9" xfId="119"/>
    <cellStyle name="DeliverExports 9 2" xfId="168"/>
    <cellStyle name="DeliverExports 9 3" xfId="205"/>
    <cellStyle name="DeliverExports 9 4" xfId="236"/>
    <cellStyle name="DeliverExports 9 5" xfId="264"/>
    <cellStyle name="DeliverExports 9 6" xfId="292"/>
    <cellStyle name="DeliverExports 9 7" xfId="320"/>
    <cellStyle name="Excel Built-in Excel Built-in Normal" xfId="20"/>
    <cellStyle name="HeaderTable_BottomLeft" xfId="48"/>
    <cellStyle name="Inf_Table_Left_Bottom" xfId="105"/>
    <cellStyle name="MCInfoTable_Data_Bottom_Center" xfId="49"/>
    <cellStyle name="TableLegend_State_0" xfId="50"/>
    <cellStyle name="Акцент1" xfId="70" builtinId="29" customBuiltin="1"/>
    <cellStyle name="Акцент1 2" xfId="21"/>
    <cellStyle name="Акцент2" xfId="74" builtinId="33" customBuiltin="1"/>
    <cellStyle name="Акцент2 2" xfId="22"/>
    <cellStyle name="Акцент3" xfId="78" builtinId="37" customBuiltin="1"/>
    <cellStyle name="Акцент3 2" xfId="23"/>
    <cellStyle name="Акцент4" xfId="82" builtinId="41" customBuiltin="1"/>
    <cellStyle name="Акцент4 2" xfId="24"/>
    <cellStyle name="Акцент5" xfId="86" builtinId="45" customBuiltin="1"/>
    <cellStyle name="Акцент5 2" xfId="25"/>
    <cellStyle name="Акцент6" xfId="90" builtinId="49" customBuiltin="1"/>
    <cellStyle name="Акцент6 2" xfId="26"/>
    <cellStyle name="Ввод " xfId="61" builtinId="20" customBuiltin="1"/>
    <cellStyle name="Ввод  2" xfId="27"/>
    <cellStyle name="Вывод" xfId="62" builtinId="21" customBuiltin="1"/>
    <cellStyle name="Вывод 2" xfId="28"/>
    <cellStyle name="Вычисление" xfId="63" builtinId="22" customBuiltin="1"/>
    <cellStyle name="Вычисление 2" xfId="29"/>
    <cellStyle name="Заголовок 1" xfId="54" builtinId="16" customBuiltin="1"/>
    <cellStyle name="Заголовок 1 2" xfId="30"/>
    <cellStyle name="Заголовок 2" xfId="55" builtinId="17" customBuiltin="1"/>
    <cellStyle name="Заголовок 2 2" xfId="31"/>
    <cellStyle name="Заголовок 3" xfId="56" builtinId="18" customBuiltin="1"/>
    <cellStyle name="Заголовок 3 2" xfId="32"/>
    <cellStyle name="Заголовок 4" xfId="57" builtinId="19" customBuiltin="1"/>
    <cellStyle name="Заголовок 4 2" xfId="33"/>
    <cellStyle name="Итог" xfId="69" builtinId="25" customBuiltin="1"/>
    <cellStyle name="Итог 2" xfId="34"/>
    <cellStyle name="Контрольная ячейка" xfId="65" builtinId="23" customBuiltin="1"/>
    <cellStyle name="Контрольная ячейка 2" xfId="35"/>
    <cellStyle name="Название" xfId="53" builtinId="15" customBuiltin="1"/>
    <cellStyle name="Название 2" xfId="36"/>
    <cellStyle name="Нейтральный" xfId="60" builtinId="28" customBuiltin="1"/>
    <cellStyle name="Нейтральный 2" xfId="37"/>
    <cellStyle name="Обычный" xfId="0" builtinId="0"/>
    <cellStyle name="Обычный 2" xfId="1"/>
    <cellStyle name="Обычный 2 12" xfId="46"/>
    <cellStyle name="Обычный 3" xfId="107"/>
    <cellStyle name="Обычный 3 2" xfId="156"/>
    <cellStyle name="Обычный 3 3" xfId="194"/>
    <cellStyle name="Обычный 3 4" xfId="224"/>
    <cellStyle name="Обычный 3 5" xfId="253"/>
    <cellStyle name="Обычный 3 6" xfId="281"/>
    <cellStyle name="Обычный 3 7" xfId="309"/>
    <cellStyle name="Обычный 4" xfId="108"/>
    <cellStyle name="Обычный 4 2" xfId="157"/>
    <cellStyle name="Обычный 4 3" xfId="195"/>
    <cellStyle name="Обычный 4 4" xfId="225"/>
    <cellStyle name="Обычный 4 5" xfId="254"/>
    <cellStyle name="Обычный 4 6" xfId="282"/>
    <cellStyle name="Обычный 4 7" xfId="310"/>
    <cellStyle name="Обычный 5" xfId="113"/>
    <cellStyle name="Обычный 5 2" xfId="162"/>
    <cellStyle name="Обычный 5 3" xfId="200"/>
    <cellStyle name="Обычный 5 4" xfId="230"/>
    <cellStyle name="Обычный 5 5" xfId="259"/>
    <cellStyle name="Обычный 5 6" xfId="287"/>
    <cellStyle name="Обычный 5 7" xfId="315"/>
    <cellStyle name="Обычный 6" xfId="116"/>
    <cellStyle name="Обычный 6 2" xfId="120"/>
    <cellStyle name="Обычный 6 2 2" xfId="169"/>
    <cellStyle name="Обычный 6 2 3" xfId="206"/>
    <cellStyle name="Обычный 6 2 4" xfId="237"/>
    <cellStyle name="Обычный 6 2 5" xfId="265"/>
    <cellStyle name="Обычный 6 2 6" xfId="293"/>
    <cellStyle name="Обычный 6 2 7" xfId="321"/>
    <cellStyle name="Обычный 6 3" xfId="121"/>
    <cellStyle name="Обычный 6 3 2" xfId="170"/>
    <cellStyle name="Обычный 6 3 3" xfId="207"/>
    <cellStyle name="Обычный 6 3 4" xfId="238"/>
    <cellStyle name="Обычный 6 3 5" xfId="266"/>
    <cellStyle name="Обычный 6 3 6" xfId="294"/>
    <cellStyle name="Обычный 6 3 7" xfId="322"/>
    <cellStyle name="Обычный 6 4" xfId="122"/>
    <cellStyle name="Обычный 6 4 2" xfId="171"/>
    <cellStyle name="Обычный 6 4 3" xfId="208"/>
    <cellStyle name="Обычный 6 4 4" xfId="239"/>
    <cellStyle name="Обычный 6 4 5" xfId="267"/>
    <cellStyle name="Обычный 6 4 6" xfId="295"/>
    <cellStyle name="Обычный 6 4 7" xfId="323"/>
    <cellStyle name="Обычный 6 5" xfId="125"/>
    <cellStyle name="Обычный 6 5 2" xfId="174"/>
    <cellStyle name="Обычный 6 5 3" xfId="211"/>
    <cellStyle name="Обычный 6 5 4" xfId="242"/>
    <cellStyle name="Обычный 6 5 5" xfId="270"/>
    <cellStyle name="Обычный 6 5 6" xfId="298"/>
    <cellStyle name="Обычный 6 5 7" xfId="326"/>
    <cellStyle name="Обычный 6 6" xfId="126"/>
    <cellStyle name="Обычный 6 6 2" xfId="175"/>
    <cellStyle name="Обычный 6 6 3" xfId="212"/>
    <cellStyle name="Обычный 6 6 4" xfId="243"/>
    <cellStyle name="Обычный 6 6 5" xfId="271"/>
    <cellStyle name="Обычный 6 6 6" xfId="299"/>
    <cellStyle name="Обычный 6 6 7" xfId="327"/>
    <cellStyle name="Обычный 6 7" xfId="127"/>
    <cellStyle name="Обычный 6 7 2" xfId="176"/>
    <cellStyle name="Обычный 6 7 3" xfId="213"/>
    <cellStyle name="Обычный 6 7 4" xfId="244"/>
    <cellStyle name="Обычный 6 7 5" xfId="272"/>
    <cellStyle name="Обычный 6 7 6" xfId="300"/>
    <cellStyle name="Обычный 6 7 7" xfId="328"/>
    <cellStyle name="Обычный 6 8" xfId="130"/>
    <cellStyle name="Обычный 6 8 2" xfId="179"/>
    <cellStyle name="Обычный 6 8 3" xfId="216"/>
    <cellStyle name="Обычный 6 8 4" xfId="247"/>
    <cellStyle name="Обычный 6 8 5" xfId="275"/>
    <cellStyle name="Обычный 6 8 6" xfId="303"/>
    <cellStyle name="Обычный 6 8 7" xfId="331"/>
    <cellStyle name="Обычный 6 9" xfId="165"/>
    <cellStyle name="Обычный 7" xfId="131"/>
    <cellStyle name="Обычный 7 2" xfId="180"/>
    <cellStyle name="Обычный 7 3" xfId="218"/>
    <cellStyle name="Обычный 7 4" xfId="248"/>
    <cellStyle name="Обычный 7 5" xfId="276"/>
    <cellStyle name="Обычный 7 6" xfId="304"/>
    <cellStyle name="Обычный 7 7" xfId="332"/>
    <cellStyle name="Обычный_2020.13.16" xfId="51"/>
    <cellStyle name="Обычный_2020.13.16_1" xfId="52"/>
    <cellStyle name="Плохой" xfId="59" builtinId="27" customBuiltin="1"/>
    <cellStyle name="Плохой 2" xfId="38"/>
    <cellStyle name="Пояснение" xfId="68" builtinId="53" customBuiltin="1"/>
    <cellStyle name="Пояснение 2" xfId="39"/>
    <cellStyle name="Примечание" xfId="67" builtinId="10" customBuiltin="1"/>
    <cellStyle name="Примечание 2" xfId="40"/>
    <cellStyle name="Связанная ячейка" xfId="64" builtinId="24" customBuiltin="1"/>
    <cellStyle name="Связанная ячейка 2" xfId="41"/>
    <cellStyle name="Стиль 1" xfId="42"/>
    <cellStyle name="Текст предупреждения" xfId="66" builtinId="11" customBuiltin="1"/>
    <cellStyle name="Текст предупреждения 2" xfId="43"/>
    <cellStyle name="Финансовый 2" xfId="45"/>
    <cellStyle name="Хороший" xfId="58" builtinId="26" customBuiltin="1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105"/>
  <sheetViews>
    <sheetView tabSelected="1" zoomScaleNormal="100" zoomScaleSheetLayoutView="85" workbookViewId="0">
      <pane xSplit="4" ySplit="6" topLeftCell="J52" activePane="bottomRight" state="frozen"/>
      <selection pane="topRight" activeCell="E1" sqref="E1"/>
      <selection pane="bottomLeft" activeCell="A10" sqref="A10"/>
      <selection pane="bottomRight" activeCell="A87" sqref="A87:A92"/>
    </sheetView>
  </sheetViews>
  <sheetFormatPr defaultRowHeight="15" x14ac:dyDescent="0.25"/>
  <cols>
    <col min="1" max="1" width="20.7109375" style="17" customWidth="1"/>
    <col min="2" max="2" width="19" style="17" customWidth="1"/>
    <col min="3" max="4" width="12.7109375" style="17" customWidth="1"/>
    <col min="5" max="29" width="8.7109375" style="17" customWidth="1"/>
    <col min="30" max="30" width="12.7109375" style="17" customWidth="1"/>
    <col min="31" max="32" width="10.7109375" style="18" customWidth="1"/>
    <col min="33" max="16384" width="9.140625" style="17"/>
  </cols>
  <sheetData>
    <row r="1" spans="1:32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2" x14ac:dyDescent="0.25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2" x14ac:dyDescent="0.25">
      <c r="A3" s="62" t="s">
        <v>71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2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2" x14ac:dyDescent="0.25">
      <c r="A5" s="64" t="s">
        <v>0</v>
      </c>
      <c r="B5" s="64" t="s">
        <v>44</v>
      </c>
      <c r="C5" s="66" t="s">
        <v>1</v>
      </c>
      <c r="D5" s="66" t="s">
        <v>2</v>
      </c>
      <c r="E5" s="66" t="s">
        <v>3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 t="s">
        <v>4</v>
      </c>
    </row>
    <row r="6" spans="1:32" ht="32.25" customHeight="1" x14ac:dyDescent="0.25">
      <c r="A6" s="65"/>
      <c r="B6" s="65"/>
      <c r="C6" s="67"/>
      <c r="D6" s="67"/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19</v>
      </c>
      <c r="T6" s="12" t="s">
        <v>20</v>
      </c>
      <c r="U6" s="12" t="s">
        <v>21</v>
      </c>
      <c r="V6" s="12" t="s">
        <v>22</v>
      </c>
      <c r="W6" s="12" t="s">
        <v>23</v>
      </c>
      <c r="X6" s="12" t="s">
        <v>24</v>
      </c>
      <c r="Y6" s="12" t="s">
        <v>25</v>
      </c>
      <c r="Z6" s="12" t="s">
        <v>26</v>
      </c>
      <c r="AA6" s="12" t="s">
        <v>27</v>
      </c>
      <c r="AB6" s="12" t="s">
        <v>28</v>
      </c>
      <c r="AC6" s="12" t="s">
        <v>29</v>
      </c>
      <c r="AD6" s="67"/>
    </row>
    <row r="7" spans="1:32" s="16" customFormat="1" ht="15" customHeight="1" x14ac:dyDescent="0.25">
      <c r="A7" s="13"/>
      <c r="B7" s="13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4"/>
      <c r="AE7" s="22"/>
      <c r="AF7" s="22"/>
    </row>
    <row r="8" spans="1:32" s="16" customFormat="1" ht="15" customHeight="1" x14ac:dyDescent="0.25">
      <c r="A8" s="58" t="s">
        <v>42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22"/>
      <c r="AF8" s="22"/>
    </row>
    <row r="9" spans="1:32" s="16" customFormat="1" ht="15" customHeight="1" thickBot="1" x14ac:dyDescent="0.3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  <c r="AE9" s="22"/>
      <c r="AF9" s="22"/>
    </row>
    <row r="10" spans="1:32" s="16" customFormat="1" ht="15" customHeight="1" x14ac:dyDescent="0.25">
      <c r="A10" s="49" t="s">
        <v>66</v>
      </c>
      <c r="B10" s="59" t="s">
        <v>41</v>
      </c>
      <c r="C10" s="39" t="s">
        <v>30</v>
      </c>
      <c r="D10" s="39" t="s">
        <v>31</v>
      </c>
      <c r="E10" s="27">
        <v>0.4</v>
      </c>
      <c r="F10" s="27">
        <v>0.4</v>
      </c>
      <c r="G10" s="27">
        <v>0.4</v>
      </c>
      <c r="H10" s="27">
        <v>0.4</v>
      </c>
      <c r="I10" s="27">
        <v>0.4</v>
      </c>
      <c r="J10" s="27">
        <v>0.4</v>
      </c>
      <c r="K10" s="27">
        <v>0.4</v>
      </c>
      <c r="L10" s="27">
        <v>0.4</v>
      </c>
      <c r="M10" s="27">
        <v>0.4</v>
      </c>
      <c r="N10" s="27">
        <v>0.4</v>
      </c>
      <c r="O10" s="27">
        <v>0.4</v>
      </c>
      <c r="P10" s="27">
        <v>0.4</v>
      </c>
      <c r="Q10" s="27">
        <v>0.4</v>
      </c>
      <c r="R10" s="27">
        <v>0.4</v>
      </c>
      <c r="S10" s="27">
        <v>0.4</v>
      </c>
      <c r="T10" s="27">
        <v>0.4</v>
      </c>
      <c r="U10" s="27">
        <v>0.4</v>
      </c>
      <c r="V10" s="27">
        <v>0.4</v>
      </c>
      <c r="W10" s="27">
        <v>0.4</v>
      </c>
      <c r="X10" s="27">
        <v>0.4</v>
      </c>
      <c r="Y10" s="27">
        <v>0.4</v>
      </c>
      <c r="Z10" s="27">
        <v>0.4</v>
      </c>
      <c r="AA10" s="27">
        <v>0.4</v>
      </c>
      <c r="AB10" s="27">
        <v>0.4</v>
      </c>
      <c r="AC10" s="27">
        <v>0.4</v>
      </c>
      <c r="AD10" s="28"/>
      <c r="AE10" s="22"/>
      <c r="AF10" s="22"/>
    </row>
    <row r="11" spans="1:32" s="16" customFormat="1" ht="15" customHeight="1" x14ac:dyDescent="0.25">
      <c r="A11" s="50"/>
      <c r="B11" s="60"/>
      <c r="C11" s="40" t="s">
        <v>32</v>
      </c>
      <c r="D11" s="40" t="s">
        <v>38</v>
      </c>
      <c r="E11" s="41">
        <v>100.65</v>
      </c>
      <c r="F11" s="41">
        <v>110.55</v>
      </c>
      <c r="G11" s="41">
        <v>115.2</v>
      </c>
      <c r="H11" s="41">
        <v>111.45</v>
      </c>
      <c r="I11" s="41">
        <v>111.3</v>
      </c>
      <c r="J11" s="41">
        <v>111.15</v>
      </c>
      <c r="K11" s="41">
        <v>114.9</v>
      </c>
      <c r="L11" s="41">
        <v>166.8</v>
      </c>
      <c r="M11" s="41">
        <v>115.95</v>
      </c>
      <c r="N11" s="41">
        <v>151.19999999999999</v>
      </c>
      <c r="O11" s="41">
        <v>171.29999999999998</v>
      </c>
      <c r="P11" s="41">
        <v>201</v>
      </c>
      <c r="Q11" s="41">
        <v>176.7</v>
      </c>
      <c r="R11" s="41">
        <v>186.6</v>
      </c>
      <c r="S11" s="41">
        <v>222</v>
      </c>
      <c r="T11" s="41">
        <v>228.14999999999998</v>
      </c>
      <c r="U11" s="41">
        <v>244.49999999999997</v>
      </c>
      <c r="V11" s="41">
        <v>232.5</v>
      </c>
      <c r="W11" s="41">
        <v>221.1</v>
      </c>
      <c r="X11" s="41">
        <v>220.05</v>
      </c>
      <c r="Y11" s="41">
        <v>177.89999999999998</v>
      </c>
      <c r="Z11" s="41">
        <v>155.1</v>
      </c>
      <c r="AA11" s="41">
        <v>154.35</v>
      </c>
      <c r="AB11" s="41">
        <v>148.19999999999999</v>
      </c>
      <c r="AC11" s="41">
        <v>140.1</v>
      </c>
      <c r="AD11" s="29"/>
      <c r="AE11" s="22"/>
      <c r="AF11" s="22"/>
    </row>
    <row r="12" spans="1:32" s="16" customFormat="1" ht="15" customHeight="1" x14ac:dyDescent="0.25">
      <c r="A12" s="50"/>
      <c r="B12" s="60"/>
      <c r="C12" s="40" t="s">
        <v>33</v>
      </c>
      <c r="D12" s="40" t="s">
        <v>39</v>
      </c>
      <c r="E12" s="41">
        <v>54.6</v>
      </c>
      <c r="F12" s="41">
        <v>69.150000000000006</v>
      </c>
      <c r="G12" s="41">
        <v>73.8</v>
      </c>
      <c r="H12" s="41">
        <v>71.7</v>
      </c>
      <c r="I12" s="41">
        <v>71.55</v>
      </c>
      <c r="J12" s="41">
        <v>71.55</v>
      </c>
      <c r="K12" s="41">
        <v>73.349999999999994</v>
      </c>
      <c r="L12" s="41">
        <v>71.099999999999994</v>
      </c>
      <c r="M12" s="41">
        <v>42.3</v>
      </c>
      <c r="N12" s="41">
        <v>77.400000000000006</v>
      </c>
      <c r="O12" s="41">
        <v>98.550000000000011</v>
      </c>
      <c r="P12" s="41">
        <v>113.1</v>
      </c>
      <c r="Q12" s="41">
        <v>86.1</v>
      </c>
      <c r="R12" s="41">
        <v>103.49999999999999</v>
      </c>
      <c r="S12" s="41">
        <v>134.70000000000002</v>
      </c>
      <c r="T12" s="41">
        <v>139.35</v>
      </c>
      <c r="U12" s="41">
        <v>143.25</v>
      </c>
      <c r="V12" s="41">
        <v>139.35</v>
      </c>
      <c r="W12" s="41">
        <v>136.35</v>
      </c>
      <c r="X12" s="41">
        <v>138.9</v>
      </c>
      <c r="Y12" s="41">
        <v>101.25</v>
      </c>
      <c r="Z12" s="41">
        <v>84.15</v>
      </c>
      <c r="AA12" s="41">
        <v>84.300000000000011</v>
      </c>
      <c r="AB12" s="41">
        <v>82.350000000000009</v>
      </c>
      <c r="AC12" s="41">
        <v>79.650000000000006</v>
      </c>
      <c r="AD12" s="30"/>
      <c r="AE12" s="22"/>
      <c r="AF12" s="22"/>
    </row>
    <row r="13" spans="1:32" s="16" customFormat="1" ht="15" customHeight="1" x14ac:dyDescent="0.25">
      <c r="A13" s="50"/>
      <c r="B13" s="60"/>
      <c r="C13" s="40" t="s">
        <v>34</v>
      </c>
      <c r="D13" s="40" t="s">
        <v>35</v>
      </c>
      <c r="E13" s="31">
        <f t="shared" ref="E13:AC13" si="0">SQRT(POWER(E11,2)+POWER(E12,2))/E10/1.73</f>
        <v>165.47083616972228</v>
      </c>
      <c r="F13" s="31">
        <f t="shared" si="0"/>
        <v>188.43301724495726</v>
      </c>
      <c r="G13" s="31">
        <f t="shared" si="0"/>
        <v>197.7049733999292</v>
      </c>
      <c r="H13" s="31">
        <f t="shared" si="0"/>
        <v>191.50530063527131</v>
      </c>
      <c r="I13" s="31">
        <f t="shared" si="0"/>
        <v>191.20573694781967</v>
      </c>
      <c r="J13" s="31">
        <f t="shared" si="0"/>
        <v>191.02343653635253</v>
      </c>
      <c r="K13" s="31">
        <f t="shared" si="0"/>
        <v>196.98939680807621</v>
      </c>
      <c r="L13" s="31">
        <f t="shared" si="0"/>
        <v>262.02514411831203</v>
      </c>
      <c r="M13" s="31">
        <f t="shared" si="0"/>
        <v>178.35960340156575</v>
      </c>
      <c r="N13" s="31">
        <f t="shared" si="0"/>
        <v>245.46149361860626</v>
      </c>
      <c r="O13" s="31">
        <f t="shared" si="0"/>
        <v>285.58581539031906</v>
      </c>
      <c r="P13" s="31">
        <f t="shared" si="0"/>
        <v>333.28790676352838</v>
      </c>
      <c r="Q13" s="31">
        <f t="shared" si="0"/>
        <v>284.04722204408887</v>
      </c>
      <c r="R13" s="31">
        <f t="shared" si="0"/>
        <v>308.35526132857535</v>
      </c>
      <c r="S13" s="31">
        <f t="shared" si="0"/>
        <v>375.24449913014701</v>
      </c>
      <c r="T13" s="31">
        <f t="shared" si="0"/>
        <v>386.32993760813446</v>
      </c>
      <c r="U13" s="31">
        <f t="shared" si="0"/>
        <v>409.49997099362156</v>
      </c>
      <c r="V13" s="31">
        <f t="shared" si="0"/>
        <v>391.70826483266063</v>
      </c>
      <c r="W13" s="31">
        <f t="shared" si="0"/>
        <v>375.37926876359069</v>
      </c>
      <c r="X13" s="31">
        <f t="shared" si="0"/>
        <v>376.0425840702722</v>
      </c>
      <c r="Y13" s="31">
        <f t="shared" si="0"/>
        <v>295.80177417836768</v>
      </c>
      <c r="Z13" s="31">
        <f t="shared" si="0"/>
        <v>254.99631846640651</v>
      </c>
      <c r="AA13" s="31">
        <f t="shared" si="0"/>
        <v>254.14803810932133</v>
      </c>
      <c r="AB13" s="31">
        <f t="shared" si="0"/>
        <v>245.00405249965621</v>
      </c>
      <c r="AC13" s="31">
        <f t="shared" si="0"/>
        <v>232.88832131406664</v>
      </c>
      <c r="AD13" s="24"/>
      <c r="AE13" s="22"/>
      <c r="AF13" s="22"/>
    </row>
    <row r="14" spans="1:32" s="16" customFormat="1" ht="15" customHeight="1" x14ac:dyDescent="0.25">
      <c r="A14" s="50"/>
      <c r="B14" s="60"/>
      <c r="C14" s="40" t="s">
        <v>36</v>
      </c>
      <c r="D14" s="40"/>
      <c r="E14" s="32">
        <f t="shared" ref="E14:AC14" si="1">E12/E11</f>
        <v>0.54247391952309987</v>
      </c>
      <c r="F14" s="32">
        <f t="shared" si="1"/>
        <v>0.62550881953867032</v>
      </c>
      <c r="G14" s="32">
        <f t="shared" si="1"/>
        <v>0.640625</v>
      </c>
      <c r="H14" s="32">
        <f t="shared" si="1"/>
        <v>0.64333781965006731</v>
      </c>
      <c r="I14" s="32">
        <f t="shared" si="1"/>
        <v>0.64285714285714279</v>
      </c>
      <c r="J14" s="32">
        <f t="shared" si="1"/>
        <v>0.64372469635627527</v>
      </c>
      <c r="K14" s="32">
        <f t="shared" si="1"/>
        <v>0.63838120104438634</v>
      </c>
      <c r="L14" s="32">
        <f t="shared" si="1"/>
        <v>0.42625899280575535</v>
      </c>
      <c r="M14" s="32">
        <f t="shared" si="1"/>
        <v>0.36481241914618368</v>
      </c>
      <c r="N14" s="32">
        <f t="shared" si="1"/>
        <v>0.51190476190476197</v>
      </c>
      <c r="O14" s="32">
        <f t="shared" si="1"/>
        <v>0.57530647985989503</v>
      </c>
      <c r="P14" s="32">
        <f t="shared" si="1"/>
        <v>0.56268656716417909</v>
      </c>
      <c r="Q14" s="32">
        <f t="shared" si="1"/>
        <v>0.48726655348047537</v>
      </c>
      <c r="R14" s="32">
        <f t="shared" si="1"/>
        <v>0.55466237942122176</v>
      </c>
      <c r="S14" s="32">
        <f>S12/S11</f>
        <v>0.60675675675675689</v>
      </c>
      <c r="T14" s="32">
        <f t="shared" si="1"/>
        <v>0.61078238001314933</v>
      </c>
      <c r="U14" s="32">
        <f t="shared" si="1"/>
        <v>0.5858895705521473</v>
      </c>
      <c r="V14" s="32">
        <f t="shared" si="1"/>
        <v>0.59935483870967743</v>
      </c>
      <c r="W14" s="32">
        <f t="shared" si="1"/>
        <v>0.61668928086838537</v>
      </c>
      <c r="X14" s="32">
        <f t="shared" si="1"/>
        <v>0.63122017723244717</v>
      </c>
      <c r="Y14" s="32">
        <f t="shared" si="1"/>
        <v>0.5691399662731873</v>
      </c>
      <c r="Z14" s="32">
        <f t="shared" si="1"/>
        <v>0.54255319148936176</v>
      </c>
      <c r="AA14" s="32">
        <f t="shared" si="1"/>
        <v>0.54616132167152587</v>
      </c>
      <c r="AB14" s="32">
        <f t="shared" si="1"/>
        <v>0.55566801619433204</v>
      </c>
      <c r="AC14" s="32">
        <f t="shared" si="1"/>
        <v>0.5685224839400429</v>
      </c>
      <c r="AD14" s="24"/>
      <c r="AE14" s="22"/>
      <c r="AF14" s="22"/>
    </row>
    <row r="15" spans="1:32" s="16" customFormat="1" ht="15" customHeight="1" thickBot="1" x14ac:dyDescent="0.3">
      <c r="A15" s="51"/>
      <c r="B15" s="61"/>
      <c r="C15" s="42" t="s">
        <v>37</v>
      </c>
      <c r="D15" s="42"/>
      <c r="E15" s="33">
        <f t="shared" ref="E15:AC15" si="2">COS(ATAN(E14))</f>
        <v>0.87899463280301393</v>
      </c>
      <c r="F15" s="33">
        <f t="shared" si="2"/>
        <v>0.84780436887257271</v>
      </c>
      <c r="G15" s="33">
        <f t="shared" si="2"/>
        <v>0.84203237569827338</v>
      </c>
      <c r="H15" s="33">
        <f t="shared" si="2"/>
        <v>0.8409945456367941</v>
      </c>
      <c r="I15" s="33">
        <f t="shared" si="2"/>
        <v>0.84117847537655355</v>
      </c>
      <c r="J15" s="33">
        <f t="shared" si="2"/>
        <v>0.84084649609300732</v>
      </c>
      <c r="K15" s="33">
        <f t="shared" si="2"/>
        <v>0.84289035409107005</v>
      </c>
      <c r="L15" s="33">
        <f t="shared" si="2"/>
        <v>0.91991348097077597</v>
      </c>
      <c r="M15" s="33">
        <f t="shared" si="2"/>
        <v>0.93943808055550515</v>
      </c>
      <c r="N15" s="33">
        <f t="shared" si="2"/>
        <v>0.89014821268091249</v>
      </c>
      <c r="O15" s="33">
        <f t="shared" si="2"/>
        <v>0.86679148354350433</v>
      </c>
      <c r="P15" s="33">
        <f t="shared" si="2"/>
        <v>0.87150605182849072</v>
      </c>
      <c r="Q15" s="33">
        <f t="shared" si="2"/>
        <v>0.89895904973721041</v>
      </c>
      <c r="R15" s="33">
        <f t="shared" si="2"/>
        <v>0.87448865970026712</v>
      </c>
      <c r="S15" s="33">
        <f t="shared" si="2"/>
        <v>0.8549339145505932</v>
      </c>
      <c r="T15" s="33">
        <f t="shared" si="2"/>
        <v>0.85340663432179587</v>
      </c>
      <c r="U15" s="33">
        <f t="shared" si="2"/>
        <v>0.86281739792227896</v>
      </c>
      <c r="V15" s="33">
        <f t="shared" si="2"/>
        <v>0.85773696682930789</v>
      </c>
      <c r="W15" s="33">
        <f t="shared" si="2"/>
        <v>0.8511622700225725</v>
      </c>
      <c r="X15" s="33">
        <f t="shared" si="2"/>
        <v>0.8456258491733607</v>
      </c>
      <c r="Y15" s="33">
        <f t="shared" si="2"/>
        <v>0.86909865760464355</v>
      </c>
      <c r="Z15" s="33">
        <f t="shared" si="2"/>
        <v>0.87896542712794534</v>
      </c>
      <c r="AA15" s="33">
        <f t="shared" si="2"/>
        <v>0.87763468334165395</v>
      </c>
      <c r="AB15" s="33">
        <f t="shared" si="2"/>
        <v>0.87411554023696469</v>
      </c>
      <c r="AC15" s="33">
        <f t="shared" si="2"/>
        <v>0.86932932598975876</v>
      </c>
      <c r="AD15" s="34"/>
      <c r="AE15" s="22"/>
      <c r="AF15" s="22"/>
    </row>
    <row r="16" spans="1:32" s="16" customFormat="1" ht="15" customHeight="1" x14ac:dyDescent="0.25">
      <c r="A16" s="49" t="s">
        <v>46</v>
      </c>
      <c r="B16" s="59" t="s">
        <v>41</v>
      </c>
      <c r="C16" s="39" t="s">
        <v>30</v>
      </c>
      <c r="D16" s="39" t="s">
        <v>31</v>
      </c>
      <c r="E16" s="27">
        <v>0.4</v>
      </c>
      <c r="F16" s="35">
        <v>0.4</v>
      </c>
      <c r="G16" s="35">
        <v>0.4</v>
      </c>
      <c r="H16" s="35">
        <v>0.4</v>
      </c>
      <c r="I16" s="35">
        <v>0.4</v>
      </c>
      <c r="J16" s="35">
        <v>0.4</v>
      </c>
      <c r="K16" s="35">
        <v>0.4</v>
      </c>
      <c r="L16" s="35">
        <v>0.4</v>
      </c>
      <c r="M16" s="35">
        <v>0.4</v>
      </c>
      <c r="N16" s="35">
        <v>0.4</v>
      </c>
      <c r="O16" s="35">
        <v>0.4</v>
      </c>
      <c r="P16" s="35">
        <v>0.4</v>
      </c>
      <c r="Q16" s="35">
        <v>0.4</v>
      </c>
      <c r="R16" s="35">
        <v>0.4</v>
      </c>
      <c r="S16" s="35">
        <v>0.4</v>
      </c>
      <c r="T16" s="35">
        <v>0.4</v>
      </c>
      <c r="U16" s="35">
        <v>0.4</v>
      </c>
      <c r="V16" s="35">
        <v>0.4</v>
      </c>
      <c r="W16" s="35">
        <v>0.4</v>
      </c>
      <c r="X16" s="35">
        <v>0.4</v>
      </c>
      <c r="Y16" s="35">
        <v>0.4</v>
      </c>
      <c r="Z16" s="35">
        <v>0.4</v>
      </c>
      <c r="AA16" s="35">
        <v>0.4</v>
      </c>
      <c r="AB16" s="35">
        <v>0.4</v>
      </c>
      <c r="AC16" s="35">
        <v>0.4</v>
      </c>
      <c r="AD16" s="28"/>
      <c r="AE16" s="22"/>
      <c r="AF16" s="22"/>
    </row>
    <row r="17" spans="1:32" s="16" customFormat="1" ht="15" customHeight="1" x14ac:dyDescent="0.25">
      <c r="A17" s="50"/>
      <c r="B17" s="60"/>
      <c r="C17" s="40" t="s">
        <v>32</v>
      </c>
      <c r="D17" s="40" t="s">
        <v>38</v>
      </c>
      <c r="E17" s="41">
        <v>32.700000000000003</v>
      </c>
      <c r="F17" s="41">
        <v>33.450000000000003</v>
      </c>
      <c r="G17" s="41">
        <v>33.75</v>
      </c>
      <c r="H17" s="41">
        <v>33.6</v>
      </c>
      <c r="I17" s="41">
        <v>33.9</v>
      </c>
      <c r="J17" s="41">
        <v>33.6</v>
      </c>
      <c r="K17" s="41">
        <v>34.800000000000004</v>
      </c>
      <c r="L17" s="41">
        <v>69.900000000000006</v>
      </c>
      <c r="M17" s="41">
        <v>91.649999999999991</v>
      </c>
      <c r="N17" s="41">
        <v>126.44999999999999</v>
      </c>
      <c r="O17" s="41">
        <v>142.5</v>
      </c>
      <c r="P17" s="41">
        <v>143.4</v>
      </c>
      <c r="Q17" s="41">
        <v>133.19999999999999</v>
      </c>
      <c r="R17" s="41">
        <v>135.45000000000002</v>
      </c>
      <c r="S17" s="41">
        <v>135.30000000000001</v>
      </c>
      <c r="T17" s="41">
        <v>134.4</v>
      </c>
      <c r="U17" s="41">
        <v>129.75</v>
      </c>
      <c r="V17" s="41">
        <v>125.69999999999999</v>
      </c>
      <c r="W17" s="41">
        <v>112.2</v>
      </c>
      <c r="X17" s="41">
        <v>110.55</v>
      </c>
      <c r="Y17" s="41">
        <v>90.3</v>
      </c>
      <c r="Z17" s="41">
        <v>77.7</v>
      </c>
      <c r="AA17" s="41">
        <v>76.2</v>
      </c>
      <c r="AB17" s="41">
        <v>75.599999999999994</v>
      </c>
      <c r="AC17" s="41">
        <v>74.55</v>
      </c>
      <c r="AD17" s="29"/>
      <c r="AE17" s="22"/>
      <c r="AF17" s="22"/>
    </row>
    <row r="18" spans="1:32" s="16" customFormat="1" ht="15" customHeight="1" x14ac:dyDescent="0.25">
      <c r="A18" s="50"/>
      <c r="B18" s="60"/>
      <c r="C18" s="40" t="s">
        <v>33</v>
      </c>
      <c r="D18" s="40" t="s">
        <v>39</v>
      </c>
      <c r="E18" s="41">
        <v>16.5</v>
      </c>
      <c r="F18" s="41">
        <v>16.2</v>
      </c>
      <c r="G18" s="41">
        <v>16.5</v>
      </c>
      <c r="H18" s="41">
        <v>16.2</v>
      </c>
      <c r="I18" s="41">
        <v>16.8</v>
      </c>
      <c r="J18" s="41">
        <v>16.350000000000001</v>
      </c>
      <c r="K18" s="41">
        <v>16.350000000000001</v>
      </c>
      <c r="L18" s="41">
        <v>15.6</v>
      </c>
      <c r="M18" s="41">
        <v>58.2</v>
      </c>
      <c r="N18" s="41">
        <v>138.9</v>
      </c>
      <c r="O18" s="41">
        <v>159.75</v>
      </c>
      <c r="P18" s="41">
        <v>152.69999999999999</v>
      </c>
      <c r="Q18" s="41">
        <v>127.5</v>
      </c>
      <c r="R18" s="41">
        <v>126</v>
      </c>
      <c r="S18" s="41">
        <v>129.44999999999999</v>
      </c>
      <c r="T18" s="41">
        <v>124.5</v>
      </c>
      <c r="U18" s="41">
        <v>119.4</v>
      </c>
      <c r="V18" s="41">
        <v>136.35</v>
      </c>
      <c r="W18" s="41">
        <v>142.04999999999998</v>
      </c>
      <c r="X18" s="41">
        <v>133.05000000000001</v>
      </c>
      <c r="Y18" s="41">
        <v>104.85</v>
      </c>
      <c r="Z18" s="41">
        <v>87.3</v>
      </c>
      <c r="AA18" s="41">
        <v>87</v>
      </c>
      <c r="AB18" s="41">
        <v>87</v>
      </c>
      <c r="AC18" s="41">
        <v>86.699999999999989</v>
      </c>
      <c r="AD18" s="24"/>
      <c r="AE18" s="22"/>
      <c r="AF18" s="22"/>
    </row>
    <row r="19" spans="1:32" s="16" customFormat="1" ht="15" customHeight="1" x14ac:dyDescent="0.25">
      <c r="A19" s="50"/>
      <c r="B19" s="60"/>
      <c r="C19" s="40" t="s">
        <v>34</v>
      </c>
      <c r="D19" s="40" t="s">
        <v>35</v>
      </c>
      <c r="E19" s="31">
        <f t="shared" ref="E19:AC19" si="3">SQRT(POWER(E17,2)+POWER(E18,2))/E16/1.73</f>
        <v>52.929247387829598</v>
      </c>
      <c r="F19" s="31">
        <f t="shared" si="3"/>
        <v>53.708694063773507</v>
      </c>
      <c r="G19" s="31">
        <f t="shared" si="3"/>
        <v>54.2882071663361</v>
      </c>
      <c r="H19" s="31">
        <f t="shared" si="3"/>
        <v>53.903864886830817</v>
      </c>
      <c r="I19" s="31">
        <f t="shared" si="3"/>
        <v>54.674144592659964</v>
      </c>
      <c r="J19" s="31">
        <f t="shared" si="3"/>
        <v>53.998357894330198</v>
      </c>
      <c r="K19" s="31">
        <f t="shared" si="3"/>
        <v>55.562832139356615</v>
      </c>
      <c r="L19" s="31">
        <f t="shared" si="3"/>
        <v>103.49656100694986</v>
      </c>
      <c r="M19" s="31">
        <f t="shared" si="3"/>
        <v>156.88985313452415</v>
      </c>
      <c r="N19" s="31">
        <f t="shared" si="3"/>
        <v>271.44103583168049</v>
      </c>
      <c r="O19" s="31">
        <f t="shared" si="3"/>
        <v>309.3508842231555</v>
      </c>
      <c r="P19" s="31">
        <f t="shared" si="3"/>
        <v>302.71324339759286</v>
      </c>
      <c r="Q19" s="31">
        <f t="shared" si="3"/>
        <v>266.4549054017395</v>
      </c>
      <c r="R19" s="31">
        <f t="shared" si="3"/>
        <v>267.33206710452004</v>
      </c>
      <c r="S19" s="31">
        <f t="shared" si="3"/>
        <v>270.59568825905882</v>
      </c>
      <c r="T19" s="31">
        <f t="shared" si="3"/>
        <v>264.74528763701323</v>
      </c>
      <c r="U19" s="31">
        <f t="shared" si="3"/>
        <v>254.80867043106457</v>
      </c>
      <c r="V19" s="31">
        <f t="shared" si="3"/>
        <v>267.99175805731119</v>
      </c>
      <c r="W19" s="31">
        <f t="shared" si="3"/>
        <v>261.58481390078879</v>
      </c>
      <c r="X19" s="31">
        <f t="shared" si="3"/>
        <v>249.97746649091383</v>
      </c>
      <c r="Y19" s="31">
        <f t="shared" si="3"/>
        <v>199.96372597391101</v>
      </c>
      <c r="Z19" s="31">
        <f t="shared" si="3"/>
        <v>168.88717875349602</v>
      </c>
      <c r="AA19" s="31">
        <f t="shared" si="3"/>
        <v>167.12751059601763</v>
      </c>
      <c r="AB19" s="31">
        <f t="shared" si="3"/>
        <v>166.55751156189223</v>
      </c>
      <c r="AC19" s="31">
        <f t="shared" si="3"/>
        <v>165.23726065508794</v>
      </c>
      <c r="AD19" s="24"/>
      <c r="AE19" s="22"/>
      <c r="AF19" s="22"/>
    </row>
    <row r="20" spans="1:32" s="16" customFormat="1" ht="15" customHeight="1" x14ac:dyDescent="0.25">
      <c r="A20" s="50"/>
      <c r="B20" s="60"/>
      <c r="C20" s="40" t="s">
        <v>36</v>
      </c>
      <c r="D20" s="40"/>
      <c r="E20" s="32">
        <f t="shared" ref="E20:AC20" si="4">E18/E17</f>
        <v>0.50458715596330272</v>
      </c>
      <c r="F20" s="32">
        <f t="shared" si="4"/>
        <v>0.48430493273542596</v>
      </c>
      <c r="G20" s="32">
        <f t="shared" si="4"/>
        <v>0.48888888888888887</v>
      </c>
      <c r="H20" s="32">
        <f t="shared" si="4"/>
        <v>0.4821428571428571</v>
      </c>
      <c r="I20" s="32">
        <f t="shared" si="4"/>
        <v>0.4955752212389381</v>
      </c>
      <c r="J20" s="32">
        <f t="shared" si="4"/>
        <v>0.4866071428571429</v>
      </c>
      <c r="K20" s="32">
        <f t="shared" si="4"/>
        <v>0.46982758620689652</v>
      </c>
      <c r="L20" s="32">
        <f t="shared" si="4"/>
        <v>0.22317596566523604</v>
      </c>
      <c r="M20" s="32">
        <f t="shared" si="4"/>
        <v>0.63502454991816704</v>
      </c>
      <c r="N20" s="32">
        <f t="shared" si="4"/>
        <v>1.0984578884934759</v>
      </c>
      <c r="O20" s="32">
        <f t="shared" si="4"/>
        <v>1.1210526315789473</v>
      </c>
      <c r="P20" s="32">
        <f t="shared" si="4"/>
        <v>1.0648535564853556</v>
      </c>
      <c r="Q20" s="32">
        <f t="shared" si="4"/>
        <v>0.95720720720720731</v>
      </c>
      <c r="R20" s="32">
        <f t="shared" si="4"/>
        <v>0.93023255813953476</v>
      </c>
      <c r="S20" s="32">
        <f t="shared" si="4"/>
        <v>0.95676274944567608</v>
      </c>
      <c r="T20" s="32">
        <f t="shared" si="4"/>
        <v>0.9263392857142857</v>
      </c>
      <c r="U20" s="32">
        <f t="shared" si="4"/>
        <v>0.92023121387283247</v>
      </c>
      <c r="V20" s="32">
        <f t="shared" si="4"/>
        <v>1.0847255369928401</v>
      </c>
      <c r="W20" s="32">
        <f t="shared" si="4"/>
        <v>1.2660427807486629</v>
      </c>
      <c r="X20" s="32">
        <f t="shared" si="4"/>
        <v>1.2035278154681142</v>
      </c>
      <c r="Y20" s="32">
        <f t="shared" si="4"/>
        <v>1.1611295681063123</v>
      </c>
      <c r="Z20" s="32">
        <f t="shared" si="4"/>
        <v>1.1235521235521235</v>
      </c>
      <c r="AA20" s="32">
        <f t="shared" si="4"/>
        <v>1.1417322834645669</v>
      </c>
      <c r="AB20" s="32">
        <f t="shared" si="4"/>
        <v>1.1507936507936509</v>
      </c>
      <c r="AC20" s="32">
        <f t="shared" si="4"/>
        <v>1.1629778672032192</v>
      </c>
      <c r="AD20" s="24"/>
      <c r="AE20" s="22"/>
      <c r="AF20" s="22"/>
    </row>
    <row r="21" spans="1:32" s="16" customFormat="1" ht="15" customHeight="1" thickBot="1" x14ac:dyDescent="0.3">
      <c r="A21" s="51"/>
      <c r="B21" s="61"/>
      <c r="C21" s="42" t="s">
        <v>37</v>
      </c>
      <c r="D21" s="42"/>
      <c r="E21" s="33">
        <f t="shared" ref="E21:AC21" si="5">COS(ATAN(E20))</f>
        <v>0.89278305648043532</v>
      </c>
      <c r="F21" s="33">
        <f t="shared" si="5"/>
        <v>0.9000060629219695</v>
      </c>
      <c r="G21" s="33">
        <f t="shared" si="5"/>
        <v>0.89838436091920082</v>
      </c>
      <c r="H21" s="33">
        <f t="shared" si="5"/>
        <v>0.90076868136889521</v>
      </c>
      <c r="I21" s="33">
        <f t="shared" si="5"/>
        <v>0.89600742126535449</v>
      </c>
      <c r="J21" s="33">
        <f t="shared" si="5"/>
        <v>0.89919240488414798</v>
      </c>
      <c r="K21" s="33">
        <f t="shared" si="5"/>
        <v>0.90508376561711357</v>
      </c>
      <c r="L21" s="33">
        <f t="shared" si="5"/>
        <v>0.97598953734181204</v>
      </c>
      <c r="M21" s="33">
        <f t="shared" si="5"/>
        <v>0.84417311818266683</v>
      </c>
      <c r="N21" s="33">
        <f t="shared" si="5"/>
        <v>0.67318934778212114</v>
      </c>
      <c r="O21" s="33">
        <f t="shared" si="5"/>
        <v>0.66566758329606734</v>
      </c>
      <c r="P21" s="33">
        <f t="shared" si="5"/>
        <v>0.68456018375725747</v>
      </c>
      <c r="Q21" s="33">
        <f t="shared" si="5"/>
        <v>0.72239446612076286</v>
      </c>
      <c r="R21" s="33">
        <f t="shared" si="5"/>
        <v>0.73218673816308388</v>
      </c>
      <c r="S21" s="33">
        <f t="shared" si="5"/>
        <v>0.72255486579183281</v>
      </c>
      <c r="T21" s="33">
        <f t="shared" si="5"/>
        <v>0.73360948144799942</v>
      </c>
      <c r="U21" s="33">
        <f t="shared" si="5"/>
        <v>0.735846231930816</v>
      </c>
      <c r="V21" s="33">
        <f t="shared" si="5"/>
        <v>0.67780964668728572</v>
      </c>
      <c r="W21" s="33">
        <f t="shared" si="5"/>
        <v>0.61983234388061137</v>
      </c>
      <c r="X21" s="33">
        <f t="shared" si="5"/>
        <v>0.63907494344464177</v>
      </c>
      <c r="Y21" s="33">
        <f t="shared" si="5"/>
        <v>0.65257500501262822</v>
      </c>
      <c r="Z21" s="33">
        <f t="shared" si="5"/>
        <v>0.66484168794189991</v>
      </c>
      <c r="AA21" s="33">
        <f t="shared" si="5"/>
        <v>0.65887181915004278</v>
      </c>
      <c r="AB21" s="33">
        <f t="shared" si="5"/>
        <v>0.65592091217512205</v>
      </c>
      <c r="AC21" s="33">
        <f t="shared" si="5"/>
        <v>0.65197893892532965</v>
      </c>
      <c r="AD21" s="34"/>
      <c r="AE21" s="22"/>
      <c r="AF21" s="22"/>
    </row>
    <row r="22" spans="1:32" ht="15" customHeight="1" x14ac:dyDescent="0.25">
      <c r="A22" s="58" t="s">
        <v>45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17"/>
      <c r="AF22" s="17"/>
    </row>
    <row r="23" spans="1:32" ht="15" customHeight="1" thickBot="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17"/>
      <c r="AF23" s="17"/>
    </row>
    <row r="24" spans="1:32" ht="15" customHeight="1" x14ac:dyDescent="0.25">
      <c r="A24" s="49" t="s">
        <v>65</v>
      </c>
      <c r="B24" s="55" t="s">
        <v>55</v>
      </c>
      <c r="C24" s="39" t="s">
        <v>30</v>
      </c>
      <c r="D24" s="39" t="s">
        <v>31</v>
      </c>
      <c r="E24" s="27">
        <v>0.4</v>
      </c>
      <c r="F24" s="27">
        <v>0.4</v>
      </c>
      <c r="G24" s="27">
        <v>0.4</v>
      </c>
      <c r="H24" s="27">
        <v>0.4</v>
      </c>
      <c r="I24" s="27">
        <v>0.4</v>
      </c>
      <c r="J24" s="27">
        <v>0.4</v>
      </c>
      <c r="K24" s="27">
        <v>0.4</v>
      </c>
      <c r="L24" s="27">
        <v>0.4</v>
      </c>
      <c r="M24" s="27">
        <v>0.4</v>
      </c>
      <c r="N24" s="27">
        <v>0.4</v>
      </c>
      <c r="O24" s="27">
        <v>0.4</v>
      </c>
      <c r="P24" s="27">
        <v>0.4</v>
      </c>
      <c r="Q24" s="27">
        <v>0.4</v>
      </c>
      <c r="R24" s="27">
        <v>0.4</v>
      </c>
      <c r="S24" s="27">
        <v>0.4</v>
      </c>
      <c r="T24" s="27">
        <v>0.4</v>
      </c>
      <c r="U24" s="27">
        <v>0.4</v>
      </c>
      <c r="V24" s="27">
        <v>0.4</v>
      </c>
      <c r="W24" s="27">
        <v>0.4</v>
      </c>
      <c r="X24" s="27">
        <v>0.4</v>
      </c>
      <c r="Y24" s="27">
        <v>0.4</v>
      </c>
      <c r="Z24" s="27">
        <v>0.4</v>
      </c>
      <c r="AA24" s="27">
        <v>0.4</v>
      </c>
      <c r="AB24" s="27">
        <v>0.4</v>
      </c>
      <c r="AC24" s="27">
        <v>0.4</v>
      </c>
      <c r="AD24" s="28"/>
      <c r="AE24" s="17"/>
      <c r="AF24" s="17"/>
    </row>
    <row r="25" spans="1:32" ht="15" customHeight="1" x14ac:dyDescent="0.25">
      <c r="A25" s="50"/>
      <c r="B25" s="56"/>
      <c r="C25" s="40" t="s">
        <v>32</v>
      </c>
      <c r="D25" s="40" t="s">
        <v>38</v>
      </c>
      <c r="E25" s="43">
        <v>107.58</v>
      </c>
      <c r="F25" s="43">
        <v>103.14</v>
      </c>
      <c r="G25" s="43">
        <v>102.48</v>
      </c>
      <c r="H25" s="43">
        <v>102</v>
      </c>
      <c r="I25" s="43">
        <v>104.4</v>
      </c>
      <c r="J25" s="43">
        <v>109.74000000000001</v>
      </c>
      <c r="K25" s="43">
        <v>117.54</v>
      </c>
      <c r="L25" s="43">
        <v>107.64</v>
      </c>
      <c r="M25" s="43">
        <v>96.600000000000009</v>
      </c>
      <c r="N25" s="43">
        <v>91.62</v>
      </c>
      <c r="O25" s="43">
        <v>88.74</v>
      </c>
      <c r="P25" s="43">
        <v>88.86</v>
      </c>
      <c r="Q25" s="43">
        <v>94.14</v>
      </c>
      <c r="R25" s="43">
        <v>92.16</v>
      </c>
      <c r="S25" s="43">
        <v>93.9</v>
      </c>
      <c r="T25" s="43">
        <v>94.02</v>
      </c>
      <c r="U25" s="43">
        <v>97.02</v>
      </c>
      <c r="V25" s="43">
        <v>112.98</v>
      </c>
      <c r="W25" s="43">
        <v>122.04</v>
      </c>
      <c r="X25" s="43">
        <v>118.62</v>
      </c>
      <c r="Y25" s="43">
        <v>116.4</v>
      </c>
      <c r="Z25" s="43">
        <v>116.94</v>
      </c>
      <c r="AA25" s="43">
        <v>113.22</v>
      </c>
      <c r="AB25" s="43">
        <v>109.02</v>
      </c>
      <c r="AC25" s="43">
        <v>103.2</v>
      </c>
      <c r="AD25" s="36"/>
      <c r="AE25" s="17"/>
      <c r="AF25" s="17"/>
    </row>
    <row r="26" spans="1:32" ht="15" customHeight="1" x14ac:dyDescent="0.25">
      <c r="A26" s="50"/>
      <c r="B26" s="56"/>
      <c r="C26" s="40" t="s">
        <v>33</v>
      </c>
      <c r="D26" s="40" t="s">
        <v>39</v>
      </c>
      <c r="E26" s="44">
        <v>9.1199999999999992</v>
      </c>
      <c r="F26" s="44">
        <v>9.5400000000000009</v>
      </c>
      <c r="G26" s="44">
        <v>9.7799999999999994</v>
      </c>
      <c r="H26" s="44">
        <v>8.76</v>
      </c>
      <c r="I26" s="44">
        <v>9.36</v>
      </c>
      <c r="J26" s="44">
        <v>9.3000000000000007</v>
      </c>
      <c r="K26" s="44">
        <v>9.120000000000001</v>
      </c>
      <c r="L26" s="44">
        <v>8.8800000000000008</v>
      </c>
      <c r="M26" s="44">
        <v>7.68</v>
      </c>
      <c r="N26" s="44">
        <v>6.6000000000000005</v>
      </c>
      <c r="O26" s="44">
        <v>7.2</v>
      </c>
      <c r="P26" s="44">
        <v>7.86</v>
      </c>
      <c r="Q26" s="44">
        <v>7.68</v>
      </c>
      <c r="R26" s="44">
        <v>7.38</v>
      </c>
      <c r="S26" s="44">
        <v>7.44</v>
      </c>
      <c r="T26" s="44">
        <v>7.1400000000000006</v>
      </c>
      <c r="U26" s="44">
        <v>9.48</v>
      </c>
      <c r="V26" s="44">
        <v>10.14</v>
      </c>
      <c r="W26" s="44">
        <v>9.9</v>
      </c>
      <c r="X26" s="44">
        <v>10.32</v>
      </c>
      <c r="Y26" s="44">
        <v>10.32</v>
      </c>
      <c r="Z26" s="44">
        <v>10.08</v>
      </c>
      <c r="AA26" s="44">
        <v>8.94</v>
      </c>
      <c r="AB26" s="44">
        <v>8.94</v>
      </c>
      <c r="AC26" s="44">
        <v>8.52</v>
      </c>
      <c r="AD26" s="24"/>
      <c r="AE26" s="17"/>
      <c r="AF26" s="17"/>
    </row>
    <row r="27" spans="1:32" ht="15" customHeight="1" x14ac:dyDescent="0.25">
      <c r="A27" s="50"/>
      <c r="B27" s="56"/>
      <c r="C27" s="40" t="s">
        <v>34</v>
      </c>
      <c r="D27" s="40" t="s">
        <v>35</v>
      </c>
      <c r="E27" s="31">
        <f t="shared" ref="E27:AC27" si="6">SQRT(POWER(E25,2)+POWER(E26,2))/E24/1.73</f>
        <v>156.02005483090628</v>
      </c>
      <c r="F27" s="31">
        <f t="shared" si="6"/>
        <v>149.68246319291075</v>
      </c>
      <c r="G27" s="31">
        <f t="shared" si="6"/>
        <v>148.765333645434</v>
      </c>
      <c r="H27" s="31">
        <f t="shared" si="6"/>
        <v>147.94143587467926</v>
      </c>
      <c r="I27" s="31">
        <f t="shared" si="6"/>
        <v>151.47217690020577</v>
      </c>
      <c r="J27" s="31">
        <f t="shared" si="6"/>
        <v>159.15225837076693</v>
      </c>
      <c r="K27" s="31">
        <f t="shared" si="6"/>
        <v>170.3660148141112</v>
      </c>
      <c r="L27" s="31">
        <f t="shared" si="6"/>
        <v>156.07755277169352</v>
      </c>
      <c r="M27" s="31">
        <f t="shared" si="6"/>
        <v>140.0358540839286</v>
      </c>
      <c r="N27" s="31">
        <f t="shared" si="6"/>
        <v>132.74192690584061</v>
      </c>
      <c r="O27" s="31">
        <f t="shared" si="6"/>
        <v>128.65839612262545</v>
      </c>
      <c r="P27" s="31">
        <f t="shared" si="6"/>
        <v>128.91177155766596</v>
      </c>
      <c r="Q27" s="31">
        <f t="shared" si="6"/>
        <v>136.49241342819084</v>
      </c>
      <c r="R27" s="31">
        <f t="shared" si="6"/>
        <v>133.60551457934497</v>
      </c>
      <c r="S27" s="31">
        <f t="shared" si="6"/>
        <v>136.11891105625833</v>
      </c>
      <c r="T27" s="31">
        <f t="shared" si="6"/>
        <v>136.25826682992414</v>
      </c>
      <c r="U27" s="31">
        <f t="shared" si="6"/>
        <v>140.87001984534979</v>
      </c>
      <c r="V27" s="31">
        <f t="shared" si="6"/>
        <v>163.92214140249436</v>
      </c>
      <c r="W27" s="31">
        <f t="shared" si="6"/>
        <v>176.93770264265035</v>
      </c>
      <c r="X27" s="31">
        <f t="shared" si="6"/>
        <v>172.06369411287355</v>
      </c>
      <c r="Y27" s="31">
        <f t="shared" si="6"/>
        <v>168.86790322423559</v>
      </c>
      <c r="Z27" s="31">
        <f t="shared" si="6"/>
        <v>169.61507829097815</v>
      </c>
      <c r="AA27" s="31">
        <f t="shared" si="6"/>
        <v>164.12197777616811</v>
      </c>
      <c r="AB27" s="31">
        <f t="shared" si="6"/>
        <v>158.07216849085626</v>
      </c>
      <c r="AC27" s="31">
        <f t="shared" si="6"/>
        <v>149.6403185386207</v>
      </c>
      <c r="AD27" s="24"/>
      <c r="AE27" s="17"/>
      <c r="AF27" s="17"/>
    </row>
    <row r="28" spans="1:32" ht="15" customHeight="1" x14ac:dyDescent="0.25">
      <c r="A28" s="50"/>
      <c r="B28" s="56"/>
      <c r="C28" s="40" t="s">
        <v>36</v>
      </c>
      <c r="D28" s="40"/>
      <c r="E28" s="32">
        <f t="shared" ref="E28:AC28" si="7">E26/E25</f>
        <v>8.4774121583937531E-2</v>
      </c>
      <c r="F28" s="32">
        <f t="shared" si="7"/>
        <v>9.2495636998254804E-2</v>
      </c>
      <c r="G28" s="32">
        <f t="shared" si="7"/>
        <v>9.5433255269320838E-2</v>
      </c>
      <c r="H28" s="32">
        <f t="shared" si="7"/>
        <v>8.5882352941176465E-2</v>
      </c>
      <c r="I28" s="32">
        <f t="shared" si="7"/>
        <v>8.9655172413793088E-2</v>
      </c>
      <c r="J28" s="32">
        <f t="shared" si="7"/>
        <v>8.4745762711864403E-2</v>
      </c>
      <c r="K28" s="32">
        <f t="shared" si="7"/>
        <v>7.759060745278204E-2</v>
      </c>
      <c r="L28" s="32">
        <f t="shared" si="7"/>
        <v>8.2497212931995551E-2</v>
      </c>
      <c r="M28" s="32">
        <f t="shared" si="7"/>
        <v>7.9503105590062101E-2</v>
      </c>
      <c r="N28" s="32">
        <f t="shared" si="7"/>
        <v>7.2036673215455149E-2</v>
      </c>
      <c r="O28" s="32">
        <f t="shared" si="7"/>
        <v>8.1135902636916848E-2</v>
      </c>
      <c r="P28" s="32">
        <f t="shared" si="7"/>
        <v>8.8453747467927085E-2</v>
      </c>
      <c r="Q28" s="32">
        <f t="shared" si="7"/>
        <v>8.1580624601657104E-2</v>
      </c>
      <c r="R28" s="32">
        <f t="shared" si="7"/>
        <v>8.0078125E-2</v>
      </c>
      <c r="S28" s="32">
        <f t="shared" si="7"/>
        <v>7.9233226837060702E-2</v>
      </c>
      <c r="T28" s="32">
        <f t="shared" si="7"/>
        <v>7.5941289087428213E-2</v>
      </c>
      <c r="U28" s="32">
        <f t="shared" si="7"/>
        <v>9.7711811997526293E-2</v>
      </c>
      <c r="V28" s="32">
        <f t="shared" si="7"/>
        <v>8.9750398300584178E-2</v>
      </c>
      <c r="W28" s="32">
        <f t="shared" si="7"/>
        <v>8.1120943952802352E-2</v>
      </c>
      <c r="X28" s="32">
        <f t="shared" si="7"/>
        <v>8.700050581689428E-2</v>
      </c>
      <c r="Y28" s="32">
        <f t="shared" si="7"/>
        <v>8.8659793814432994E-2</v>
      </c>
      <c r="Z28" s="32">
        <f t="shared" si="7"/>
        <v>8.6198050282196001E-2</v>
      </c>
      <c r="AA28" s="32">
        <f t="shared" si="7"/>
        <v>7.8961314255431903E-2</v>
      </c>
      <c r="AB28" s="32">
        <f t="shared" si="7"/>
        <v>8.200330214639516E-2</v>
      </c>
      <c r="AC28" s="32">
        <f t="shared" si="7"/>
        <v>8.2558139534883709E-2</v>
      </c>
      <c r="AD28" s="24"/>
      <c r="AE28" s="17"/>
      <c r="AF28" s="17"/>
    </row>
    <row r="29" spans="1:32" ht="15" customHeight="1" thickBot="1" x14ac:dyDescent="0.3">
      <c r="A29" s="51"/>
      <c r="B29" s="57"/>
      <c r="C29" s="42" t="s">
        <v>37</v>
      </c>
      <c r="D29" s="42"/>
      <c r="E29" s="33">
        <f t="shared" ref="E29:AC29" si="8">COS(ATAN(E28))</f>
        <v>0.99642592687301701</v>
      </c>
      <c r="F29" s="33">
        <f t="shared" si="8"/>
        <v>0.9957495326788931</v>
      </c>
      <c r="G29" s="33">
        <f t="shared" si="8"/>
        <v>0.99547711768721103</v>
      </c>
      <c r="H29" s="33">
        <f t="shared" si="8"/>
        <v>0.99633238692841242</v>
      </c>
      <c r="I29" s="33">
        <f t="shared" si="8"/>
        <v>0.99600504271168522</v>
      </c>
      <c r="J29" s="33">
        <f t="shared" si="8"/>
        <v>0.99642830489693124</v>
      </c>
      <c r="K29" s="33">
        <f t="shared" si="8"/>
        <v>0.99700337250250026</v>
      </c>
      <c r="L29" s="33">
        <f t="shared" si="8"/>
        <v>0.99661437654337393</v>
      </c>
      <c r="M29" s="33">
        <f t="shared" si="8"/>
        <v>0.9968545315464622</v>
      </c>
      <c r="N29" s="33">
        <f t="shared" si="8"/>
        <v>0.99741541362852038</v>
      </c>
      <c r="O29" s="33">
        <f t="shared" si="8"/>
        <v>0.99672464514037129</v>
      </c>
      <c r="P29" s="33">
        <f t="shared" si="8"/>
        <v>0.99611077462259345</v>
      </c>
      <c r="Q29" s="33">
        <f t="shared" si="8"/>
        <v>0.99668881962671907</v>
      </c>
      <c r="R29" s="33">
        <f t="shared" si="8"/>
        <v>0.99680908509471222</v>
      </c>
      <c r="S29" s="33">
        <f t="shared" si="8"/>
        <v>0.99687575051503707</v>
      </c>
      <c r="T29" s="33">
        <f t="shared" si="8"/>
        <v>0.99712887286838114</v>
      </c>
      <c r="U29" s="33">
        <f t="shared" si="8"/>
        <v>0.9952601149105077</v>
      </c>
      <c r="V29" s="33">
        <f t="shared" si="8"/>
        <v>0.99599660275834379</v>
      </c>
      <c r="W29" s="33">
        <f t="shared" si="8"/>
        <v>0.99672584683135523</v>
      </c>
      <c r="X29" s="33">
        <f t="shared" si="8"/>
        <v>0.99623680553231331</v>
      </c>
      <c r="Y29" s="33">
        <f t="shared" si="8"/>
        <v>0.99609274038411966</v>
      </c>
      <c r="Z29" s="33">
        <f t="shared" si="8"/>
        <v>0.99630552312368859</v>
      </c>
      <c r="AA29" s="33">
        <f t="shared" si="8"/>
        <v>0.99689705778554016</v>
      </c>
      <c r="AB29" s="33">
        <f t="shared" si="8"/>
        <v>0.99665459204647544</v>
      </c>
      <c r="AC29" s="33">
        <f t="shared" si="8"/>
        <v>0.99660939934706738</v>
      </c>
      <c r="AD29" s="34"/>
      <c r="AE29" s="17"/>
      <c r="AF29" s="17"/>
    </row>
    <row r="30" spans="1:32" ht="15" customHeight="1" x14ac:dyDescent="0.25">
      <c r="A30" s="49" t="s">
        <v>64</v>
      </c>
      <c r="B30" s="55" t="s">
        <v>54</v>
      </c>
      <c r="C30" s="39" t="s">
        <v>30</v>
      </c>
      <c r="D30" s="39" t="s">
        <v>31</v>
      </c>
      <c r="E30" s="27">
        <v>0.4</v>
      </c>
      <c r="F30" s="27">
        <v>0.4</v>
      </c>
      <c r="G30" s="27">
        <v>0.4</v>
      </c>
      <c r="H30" s="27">
        <v>0.4</v>
      </c>
      <c r="I30" s="27">
        <v>0.4</v>
      </c>
      <c r="J30" s="27">
        <v>0.4</v>
      </c>
      <c r="K30" s="27">
        <v>0.4</v>
      </c>
      <c r="L30" s="27">
        <v>0.4</v>
      </c>
      <c r="M30" s="27">
        <v>0.4</v>
      </c>
      <c r="N30" s="27">
        <v>0.4</v>
      </c>
      <c r="O30" s="27">
        <v>0.4</v>
      </c>
      <c r="P30" s="27">
        <v>0.4</v>
      </c>
      <c r="Q30" s="27">
        <v>0.4</v>
      </c>
      <c r="R30" s="27">
        <v>0.4</v>
      </c>
      <c r="S30" s="27">
        <v>0.4</v>
      </c>
      <c r="T30" s="27">
        <v>0.4</v>
      </c>
      <c r="U30" s="27">
        <v>0.4</v>
      </c>
      <c r="V30" s="27">
        <v>0.4</v>
      </c>
      <c r="W30" s="27">
        <v>0.4</v>
      </c>
      <c r="X30" s="27">
        <v>0.4</v>
      </c>
      <c r="Y30" s="27">
        <v>0.4</v>
      </c>
      <c r="Z30" s="27">
        <v>0.4</v>
      </c>
      <c r="AA30" s="27">
        <v>0.4</v>
      </c>
      <c r="AB30" s="27">
        <v>0.4</v>
      </c>
      <c r="AC30" s="27">
        <v>0.4</v>
      </c>
      <c r="AD30" s="28"/>
      <c r="AE30" s="17"/>
      <c r="AF30" s="17"/>
    </row>
    <row r="31" spans="1:32" ht="15" customHeight="1" x14ac:dyDescent="0.25">
      <c r="A31" s="50"/>
      <c r="B31" s="56"/>
      <c r="C31" s="40" t="s">
        <v>32</v>
      </c>
      <c r="D31" s="40" t="s">
        <v>38</v>
      </c>
      <c r="E31" s="43">
        <v>103.98</v>
      </c>
      <c r="F31" s="43">
        <v>104.46000000000001</v>
      </c>
      <c r="G31" s="43">
        <v>98.58</v>
      </c>
      <c r="H31" s="43">
        <v>94.62</v>
      </c>
      <c r="I31" s="43">
        <v>98.34</v>
      </c>
      <c r="J31" s="43">
        <v>105.54</v>
      </c>
      <c r="K31" s="43">
        <v>109.32000000000001</v>
      </c>
      <c r="L31" s="43">
        <v>110.76</v>
      </c>
      <c r="M31" s="43">
        <v>105.78</v>
      </c>
      <c r="N31" s="43">
        <v>102.96000000000001</v>
      </c>
      <c r="O31" s="43">
        <v>109.2</v>
      </c>
      <c r="P31" s="43">
        <v>103.32000000000001</v>
      </c>
      <c r="Q31" s="43">
        <v>101.28</v>
      </c>
      <c r="R31" s="43">
        <v>106.2</v>
      </c>
      <c r="S31" s="43">
        <v>106.92</v>
      </c>
      <c r="T31" s="43">
        <v>107.82000000000001</v>
      </c>
      <c r="U31" s="43">
        <v>111.72</v>
      </c>
      <c r="V31" s="43">
        <v>125.58</v>
      </c>
      <c r="W31" s="43">
        <v>132.9</v>
      </c>
      <c r="X31" s="43">
        <v>130.32</v>
      </c>
      <c r="Y31" s="43">
        <v>130.32</v>
      </c>
      <c r="Z31" s="43">
        <v>138.36000000000001</v>
      </c>
      <c r="AA31" s="43">
        <v>126.96000000000001</v>
      </c>
      <c r="AB31" s="43">
        <v>109.38</v>
      </c>
      <c r="AC31" s="43">
        <v>104.88</v>
      </c>
      <c r="AD31" s="36"/>
      <c r="AE31" s="17"/>
      <c r="AF31" s="17"/>
    </row>
    <row r="32" spans="1:32" ht="15" customHeight="1" x14ac:dyDescent="0.25">
      <c r="A32" s="50"/>
      <c r="B32" s="56"/>
      <c r="C32" s="40" t="s">
        <v>33</v>
      </c>
      <c r="D32" s="40" t="s">
        <v>39</v>
      </c>
      <c r="E32" s="44">
        <v>10.56</v>
      </c>
      <c r="F32" s="44">
        <v>11.22</v>
      </c>
      <c r="G32" s="44">
        <v>10.56</v>
      </c>
      <c r="H32" s="44">
        <v>10.44</v>
      </c>
      <c r="I32" s="44">
        <v>10.8</v>
      </c>
      <c r="J32" s="44">
        <v>10.38</v>
      </c>
      <c r="K32" s="44">
        <v>11.040000000000001</v>
      </c>
      <c r="L32" s="44">
        <v>10.5</v>
      </c>
      <c r="M32" s="44">
        <v>10.44</v>
      </c>
      <c r="N32" s="44">
        <v>10.200000000000001</v>
      </c>
      <c r="O32" s="44">
        <v>9.84</v>
      </c>
      <c r="P32" s="44">
        <v>10.5</v>
      </c>
      <c r="Q32" s="44">
        <v>9.6</v>
      </c>
      <c r="R32" s="44">
        <v>10.86</v>
      </c>
      <c r="S32" s="44">
        <v>10.56</v>
      </c>
      <c r="T32" s="44">
        <v>9.66</v>
      </c>
      <c r="U32" s="44">
        <v>10.8</v>
      </c>
      <c r="V32" s="44">
        <v>12.120000000000001</v>
      </c>
      <c r="W32" s="44">
        <v>13.02</v>
      </c>
      <c r="X32" s="44">
        <v>12.66</v>
      </c>
      <c r="Y32" s="44">
        <v>12.36</v>
      </c>
      <c r="Z32" s="44">
        <v>13.86</v>
      </c>
      <c r="AA32" s="44">
        <v>12.72</v>
      </c>
      <c r="AB32" s="44">
        <v>11.28</v>
      </c>
      <c r="AC32" s="44">
        <v>10.74</v>
      </c>
      <c r="AD32" s="24"/>
      <c r="AE32" s="17"/>
      <c r="AF32" s="17"/>
    </row>
    <row r="33" spans="1:32" ht="15" customHeight="1" x14ac:dyDescent="0.25">
      <c r="A33" s="50"/>
      <c r="B33" s="56"/>
      <c r="C33" s="40" t="s">
        <v>34</v>
      </c>
      <c r="D33" s="40" t="s">
        <v>35</v>
      </c>
      <c r="E33" s="31">
        <f t="shared" ref="E33:AC33" si="9">SQRT(POWER(E31,2)+POWER(E32,2))/E30/1.73</f>
        <v>151.03302112633173</v>
      </c>
      <c r="F33" s="31">
        <f t="shared" si="9"/>
        <v>151.82202242329464</v>
      </c>
      <c r="G33" s="31">
        <f t="shared" si="9"/>
        <v>143.27165636110865</v>
      </c>
      <c r="H33" s="31">
        <f t="shared" si="9"/>
        <v>137.56389018630657</v>
      </c>
      <c r="I33" s="31">
        <f t="shared" si="9"/>
        <v>142.96425874190973</v>
      </c>
      <c r="J33" s="31">
        <f t="shared" si="9"/>
        <v>153.25031067922319</v>
      </c>
      <c r="K33" s="31">
        <f t="shared" si="9"/>
        <v>158.78040353212708</v>
      </c>
      <c r="L33" s="31">
        <f t="shared" si="9"/>
        <v>160.7754111622007</v>
      </c>
      <c r="M33" s="31">
        <f t="shared" si="9"/>
        <v>153.60396170788448</v>
      </c>
      <c r="N33" s="31">
        <f t="shared" si="9"/>
        <v>149.51446695709103</v>
      </c>
      <c r="O33" s="31">
        <f t="shared" si="9"/>
        <v>158.44283863601703</v>
      </c>
      <c r="P33" s="31">
        <f t="shared" si="9"/>
        <v>150.07538451209425</v>
      </c>
      <c r="Q33" s="31">
        <f t="shared" si="9"/>
        <v>147.01439152038844</v>
      </c>
      <c r="R33" s="31">
        <f t="shared" si="9"/>
        <v>154.26853626831451</v>
      </c>
      <c r="S33" s="31">
        <f t="shared" si="9"/>
        <v>155.26042765066191</v>
      </c>
      <c r="T33" s="31">
        <f t="shared" si="9"/>
        <v>156.43334243209765</v>
      </c>
      <c r="U33" s="31">
        <f t="shared" si="9"/>
        <v>162.19769568507786</v>
      </c>
      <c r="V33" s="31">
        <f t="shared" si="9"/>
        <v>182.31720837387752</v>
      </c>
      <c r="W33" s="31">
        <f t="shared" si="9"/>
        <v>192.97146135527646</v>
      </c>
      <c r="X33" s="31">
        <f t="shared" si="9"/>
        <v>189.21024123026348</v>
      </c>
      <c r="Y33" s="31">
        <f t="shared" si="9"/>
        <v>189.16881558509937</v>
      </c>
      <c r="Z33" s="31">
        <f t="shared" si="9"/>
        <v>200.94287461523012</v>
      </c>
      <c r="AA33" s="31">
        <f t="shared" si="9"/>
        <v>184.38672140143129</v>
      </c>
      <c r="AB33" s="31">
        <f t="shared" si="9"/>
        <v>158.90187340845111</v>
      </c>
      <c r="AC33" s="31">
        <f t="shared" si="9"/>
        <v>152.35327838304173</v>
      </c>
      <c r="AD33" s="24"/>
      <c r="AE33" s="17"/>
      <c r="AF33" s="17"/>
    </row>
    <row r="34" spans="1:32" ht="15" customHeight="1" x14ac:dyDescent="0.25">
      <c r="A34" s="50"/>
      <c r="B34" s="56"/>
      <c r="C34" s="40" t="s">
        <v>36</v>
      </c>
      <c r="D34" s="40"/>
      <c r="E34" s="32">
        <f t="shared" ref="E34:AC34" si="10">E32/E31</f>
        <v>0.10155799192152337</v>
      </c>
      <c r="F34" s="32">
        <f t="shared" si="10"/>
        <v>0.10740953475014359</v>
      </c>
      <c r="G34" s="32">
        <f t="shared" si="10"/>
        <v>0.10712111990261718</v>
      </c>
      <c r="H34" s="32">
        <f t="shared" si="10"/>
        <v>0.11033608116677235</v>
      </c>
      <c r="I34" s="32">
        <f t="shared" si="10"/>
        <v>0.10982306284319708</v>
      </c>
      <c r="J34" s="32">
        <f t="shared" si="10"/>
        <v>9.8351335986355884E-2</v>
      </c>
      <c r="K34" s="32">
        <f t="shared" si="10"/>
        <v>0.10098792535675083</v>
      </c>
      <c r="L34" s="32">
        <f t="shared" si="10"/>
        <v>9.4799566630552543E-2</v>
      </c>
      <c r="M34" s="32">
        <f t="shared" si="10"/>
        <v>9.8695405558706747E-2</v>
      </c>
      <c r="N34" s="32">
        <f t="shared" si="10"/>
        <v>9.9067599067599071E-2</v>
      </c>
      <c r="O34" s="32">
        <f t="shared" si="10"/>
        <v>9.0109890109890109E-2</v>
      </c>
      <c r="P34" s="32">
        <f t="shared" si="10"/>
        <v>0.1016260162601626</v>
      </c>
      <c r="Q34" s="32">
        <f t="shared" si="10"/>
        <v>9.4786729857819899E-2</v>
      </c>
      <c r="R34" s="32">
        <f t="shared" si="10"/>
        <v>0.10225988700564971</v>
      </c>
      <c r="S34" s="32">
        <f t="shared" si="10"/>
        <v>9.876543209876544E-2</v>
      </c>
      <c r="T34" s="32">
        <f t="shared" si="10"/>
        <v>8.95937673900946E-2</v>
      </c>
      <c r="U34" s="32">
        <f t="shared" si="10"/>
        <v>9.6670247046186902E-2</v>
      </c>
      <c r="V34" s="32">
        <f t="shared" si="10"/>
        <v>9.6512183468705215E-2</v>
      </c>
      <c r="W34" s="32">
        <f t="shared" si="10"/>
        <v>9.7968397291196385E-2</v>
      </c>
      <c r="X34" s="32">
        <f t="shared" si="10"/>
        <v>9.7145488029465932E-2</v>
      </c>
      <c r="Y34" s="32">
        <f t="shared" si="10"/>
        <v>9.4843462246777158E-2</v>
      </c>
      <c r="Z34" s="32">
        <f t="shared" si="10"/>
        <v>0.10017346053772766</v>
      </c>
      <c r="AA34" s="32">
        <f t="shared" si="10"/>
        <v>0.1001890359168242</v>
      </c>
      <c r="AB34" s="32">
        <f t="shared" si="10"/>
        <v>0.10312671420735052</v>
      </c>
      <c r="AC34" s="32">
        <f t="shared" si="10"/>
        <v>0.10240274599542334</v>
      </c>
      <c r="AD34" s="24"/>
      <c r="AE34" s="17"/>
      <c r="AF34" s="17"/>
    </row>
    <row r="35" spans="1:32" ht="15" customHeight="1" thickBot="1" x14ac:dyDescent="0.3">
      <c r="A35" s="51"/>
      <c r="B35" s="57"/>
      <c r="C35" s="42" t="s">
        <v>37</v>
      </c>
      <c r="D35" s="42"/>
      <c r="E35" s="33">
        <f t="shared" ref="E35:AC35" si="11">COS(ATAN(E34))</f>
        <v>0.99488253950274363</v>
      </c>
      <c r="F35" s="33">
        <f t="shared" si="11"/>
        <v>0.99428103259327993</v>
      </c>
      <c r="G35" s="33">
        <f t="shared" si="11"/>
        <v>0.99431144314957487</v>
      </c>
      <c r="H35" s="33">
        <f t="shared" si="11"/>
        <v>0.9939679945155665</v>
      </c>
      <c r="I35" s="33">
        <f t="shared" si="11"/>
        <v>0.99402345621322852</v>
      </c>
      <c r="J35" s="33">
        <f t="shared" si="11"/>
        <v>0.99519831438572792</v>
      </c>
      <c r="K35" s="33">
        <f t="shared" si="11"/>
        <v>0.99493939490305083</v>
      </c>
      <c r="L35" s="33">
        <f t="shared" si="11"/>
        <v>0.99553658305828474</v>
      </c>
      <c r="M35" s="33">
        <f t="shared" si="11"/>
        <v>0.99516490314881123</v>
      </c>
      <c r="N35" s="33">
        <f t="shared" si="11"/>
        <v>0.99512863334041124</v>
      </c>
      <c r="O35" s="33">
        <f t="shared" si="11"/>
        <v>0.99596466187157051</v>
      </c>
      <c r="P35" s="33">
        <f t="shared" si="11"/>
        <v>0.99487573439780597</v>
      </c>
      <c r="Q35" s="33">
        <f t="shared" si="11"/>
        <v>0.99553778367740764</v>
      </c>
      <c r="R35" s="33">
        <f t="shared" si="11"/>
        <v>0.99481211013477833</v>
      </c>
      <c r="S35" s="33">
        <f t="shared" si="11"/>
        <v>0.99515808927100091</v>
      </c>
      <c r="T35" s="33">
        <f t="shared" si="11"/>
        <v>0.99601048045460461</v>
      </c>
      <c r="U35" s="33">
        <f t="shared" si="11"/>
        <v>0.99535992803907136</v>
      </c>
      <c r="V35" s="33">
        <f t="shared" si="11"/>
        <v>0.99537498439071104</v>
      </c>
      <c r="W35" s="33">
        <f t="shared" si="11"/>
        <v>0.99523536678723468</v>
      </c>
      <c r="X35" s="33">
        <f t="shared" si="11"/>
        <v>0.99531451467672249</v>
      </c>
      <c r="Y35" s="33">
        <f t="shared" si="11"/>
        <v>0.99553247632005215</v>
      </c>
      <c r="Z35" s="33">
        <f t="shared" si="11"/>
        <v>0.99502008675174802</v>
      </c>
      <c r="AA35" s="33">
        <f t="shared" si="11"/>
        <v>0.99501854958988067</v>
      </c>
      <c r="AB35" s="33">
        <f t="shared" si="11"/>
        <v>0.99472448262917934</v>
      </c>
      <c r="AC35" s="33">
        <f t="shared" si="11"/>
        <v>0.99479771784476778</v>
      </c>
      <c r="AD35" s="34"/>
      <c r="AE35" s="17"/>
      <c r="AF35" s="17"/>
    </row>
    <row r="36" spans="1:32" ht="15" customHeight="1" x14ac:dyDescent="0.25">
      <c r="A36" s="49" t="s">
        <v>63</v>
      </c>
      <c r="B36" s="55" t="s">
        <v>53</v>
      </c>
      <c r="C36" s="39" t="s">
        <v>30</v>
      </c>
      <c r="D36" s="39" t="s">
        <v>31</v>
      </c>
      <c r="E36" s="27">
        <v>0.4</v>
      </c>
      <c r="F36" s="27">
        <v>0.4</v>
      </c>
      <c r="G36" s="27">
        <v>0.4</v>
      </c>
      <c r="H36" s="27">
        <v>0.4</v>
      </c>
      <c r="I36" s="27">
        <v>0.4</v>
      </c>
      <c r="J36" s="27">
        <v>0.4</v>
      </c>
      <c r="K36" s="27">
        <v>0.4</v>
      </c>
      <c r="L36" s="27">
        <v>0.4</v>
      </c>
      <c r="M36" s="27">
        <v>0.4</v>
      </c>
      <c r="N36" s="27">
        <v>0.4</v>
      </c>
      <c r="O36" s="27">
        <v>0.4</v>
      </c>
      <c r="P36" s="27">
        <v>0.4</v>
      </c>
      <c r="Q36" s="27">
        <v>0.4</v>
      </c>
      <c r="R36" s="27">
        <v>0.4</v>
      </c>
      <c r="S36" s="27">
        <v>0.4</v>
      </c>
      <c r="T36" s="27">
        <v>0.4</v>
      </c>
      <c r="U36" s="27">
        <v>0.4</v>
      </c>
      <c r="V36" s="27">
        <v>0.4</v>
      </c>
      <c r="W36" s="27">
        <v>0.4</v>
      </c>
      <c r="X36" s="27">
        <v>0.4</v>
      </c>
      <c r="Y36" s="27">
        <v>0.4</v>
      </c>
      <c r="Z36" s="27">
        <v>0.4</v>
      </c>
      <c r="AA36" s="27">
        <v>0.4</v>
      </c>
      <c r="AB36" s="27">
        <v>0.4</v>
      </c>
      <c r="AC36" s="27">
        <v>0.4</v>
      </c>
      <c r="AD36" s="28"/>
      <c r="AE36" s="17"/>
      <c r="AF36" s="17"/>
    </row>
    <row r="37" spans="1:32" ht="15" customHeight="1" x14ac:dyDescent="0.25">
      <c r="A37" s="50"/>
      <c r="B37" s="56"/>
      <c r="C37" s="40" t="s">
        <v>32</v>
      </c>
      <c r="D37" s="40" t="s">
        <v>38</v>
      </c>
      <c r="E37" s="43">
        <v>20.399999999999999</v>
      </c>
      <c r="F37" s="43">
        <v>19.8</v>
      </c>
      <c r="G37" s="43">
        <v>19.7</v>
      </c>
      <c r="H37" s="43">
        <v>19.7</v>
      </c>
      <c r="I37" s="43">
        <v>20.100000000000001</v>
      </c>
      <c r="J37" s="43">
        <v>20.3</v>
      </c>
      <c r="K37" s="43">
        <v>20.100000000000001</v>
      </c>
      <c r="L37" s="43">
        <v>20.900000000000002</v>
      </c>
      <c r="M37" s="43">
        <v>18.8</v>
      </c>
      <c r="N37" s="43">
        <v>18.5</v>
      </c>
      <c r="O37" s="43">
        <v>15.200000000000001</v>
      </c>
      <c r="P37" s="43">
        <v>15.4</v>
      </c>
      <c r="Q37" s="43">
        <v>15.9</v>
      </c>
      <c r="R37" s="43">
        <v>16.8</v>
      </c>
      <c r="S37" s="43">
        <v>18.100000000000001</v>
      </c>
      <c r="T37" s="43">
        <v>19.400000000000002</v>
      </c>
      <c r="U37" s="43">
        <v>17</v>
      </c>
      <c r="V37" s="43">
        <v>17.600000000000001</v>
      </c>
      <c r="W37" s="43">
        <v>19.2</v>
      </c>
      <c r="X37" s="43">
        <v>20.400000000000002</v>
      </c>
      <c r="Y37" s="43">
        <v>22.3</v>
      </c>
      <c r="Z37" s="43">
        <v>21</v>
      </c>
      <c r="AA37" s="43">
        <v>21.5</v>
      </c>
      <c r="AB37" s="43">
        <v>21.900000000000002</v>
      </c>
      <c r="AC37" s="43">
        <v>21</v>
      </c>
      <c r="AD37" s="36"/>
      <c r="AE37" s="17"/>
      <c r="AF37" s="17"/>
    </row>
    <row r="38" spans="1:32" ht="15" customHeight="1" x14ac:dyDescent="0.25">
      <c r="A38" s="50"/>
      <c r="B38" s="56"/>
      <c r="C38" s="40" t="s">
        <v>33</v>
      </c>
      <c r="D38" s="40" t="s">
        <v>39</v>
      </c>
      <c r="E38" s="44">
        <v>1.4</v>
      </c>
      <c r="F38" s="44">
        <v>1.5</v>
      </c>
      <c r="G38" s="44">
        <v>1.3</v>
      </c>
      <c r="H38" s="44">
        <v>1.5</v>
      </c>
      <c r="I38" s="44">
        <v>1.2</v>
      </c>
      <c r="J38" s="44">
        <v>1.7</v>
      </c>
      <c r="K38" s="44">
        <v>1.8</v>
      </c>
      <c r="L38" s="44">
        <v>1.5</v>
      </c>
      <c r="M38" s="44">
        <v>0.70000000000000007</v>
      </c>
      <c r="N38" s="44">
        <v>0.3</v>
      </c>
      <c r="O38" s="44">
        <v>0.3</v>
      </c>
      <c r="P38" s="44">
        <v>0.4</v>
      </c>
      <c r="Q38" s="44">
        <v>0.4</v>
      </c>
      <c r="R38" s="44">
        <v>0.1</v>
      </c>
      <c r="S38" s="44">
        <v>0.2</v>
      </c>
      <c r="T38" s="44">
        <v>0.3</v>
      </c>
      <c r="U38" s="44">
        <v>0.4</v>
      </c>
      <c r="V38" s="44">
        <v>1.6</v>
      </c>
      <c r="W38" s="44">
        <v>1.9000000000000001</v>
      </c>
      <c r="X38" s="44">
        <v>2</v>
      </c>
      <c r="Y38" s="44">
        <v>1.8</v>
      </c>
      <c r="Z38" s="44">
        <v>1.7</v>
      </c>
      <c r="AA38" s="44">
        <v>1.7</v>
      </c>
      <c r="AB38" s="44">
        <v>1.2</v>
      </c>
      <c r="AC38" s="44">
        <v>1</v>
      </c>
      <c r="AD38" s="24"/>
      <c r="AE38" s="17"/>
      <c r="AF38" s="17"/>
    </row>
    <row r="39" spans="1:32" ht="15" customHeight="1" x14ac:dyDescent="0.25">
      <c r="A39" s="50"/>
      <c r="B39" s="56"/>
      <c r="C39" s="40" t="s">
        <v>34</v>
      </c>
      <c r="D39" s="40" t="s">
        <v>35</v>
      </c>
      <c r="E39" s="31">
        <f t="shared" ref="E39:AC39" si="12">SQRT(POWER(E37,2)+POWER(E38,2))/E36/1.73</f>
        <v>29.549108071669448</v>
      </c>
      <c r="F39" s="31">
        <f t="shared" si="12"/>
        <v>28.694706491398115</v>
      </c>
      <c r="G39" s="31">
        <f t="shared" si="12"/>
        <v>28.530125442006792</v>
      </c>
      <c r="H39" s="31">
        <f t="shared" si="12"/>
        <v>28.550612814168325</v>
      </c>
      <c r="I39" s="31">
        <f t="shared" si="12"/>
        <v>29.097961031011273</v>
      </c>
      <c r="J39" s="31">
        <f t="shared" si="12"/>
        <v>29.437944943432548</v>
      </c>
      <c r="K39" s="31">
        <f t="shared" si="12"/>
        <v>29.162479870824519</v>
      </c>
      <c r="L39" s="31">
        <f t="shared" si="12"/>
        <v>30.279997995255371</v>
      </c>
      <c r="M39" s="31">
        <f t="shared" si="12"/>
        <v>27.18645578214614</v>
      </c>
      <c r="N39" s="31">
        <f t="shared" si="12"/>
        <v>26.737618890956501</v>
      </c>
      <c r="O39" s="31">
        <f t="shared" si="12"/>
        <v>21.969595719738297</v>
      </c>
      <c r="P39" s="31">
        <f t="shared" si="12"/>
        <v>22.26184093832568</v>
      </c>
      <c r="Q39" s="31">
        <f t="shared" si="12"/>
        <v>22.984148339175185</v>
      </c>
      <c r="R39" s="31">
        <f t="shared" si="12"/>
        <v>24.277886728918268</v>
      </c>
      <c r="S39" s="31">
        <f t="shared" si="12"/>
        <v>26.157666096314255</v>
      </c>
      <c r="T39" s="31">
        <f t="shared" si="12"/>
        <v>28.038033885799287</v>
      </c>
      <c r="U39" s="31">
        <f t="shared" si="12"/>
        <v>24.5732734554913</v>
      </c>
      <c r="V39" s="31">
        <f t="shared" si="12"/>
        <v>25.538406976155514</v>
      </c>
      <c r="W39" s="31">
        <f t="shared" si="12"/>
        <v>27.881186967593553</v>
      </c>
      <c r="X39" s="31">
        <f t="shared" si="12"/>
        <v>29.621105145246148</v>
      </c>
      <c r="Y39" s="31">
        <f t="shared" si="12"/>
        <v>32.330242480324515</v>
      </c>
      <c r="Z39" s="31">
        <f t="shared" si="12"/>
        <v>30.446094161170944</v>
      </c>
      <c r="AA39" s="31">
        <f t="shared" si="12"/>
        <v>31.166336099449957</v>
      </c>
      <c r="AB39" s="31">
        <f t="shared" si="12"/>
        <v>31.694872936013134</v>
      </c>
      <c r="AC39" s="31">
        <f t="shared" si="12"/>
        <v>30.381208152642539</v>
      </c>
      <c r="AD39" s="24"/>
      <c r="AE39" s="17"/>
      <c r="AF39" s="17"/>
    </row>
    <row r="40" spans="1:32" ht="15" customHeight="1" x14ac:dyDescent="0.25">
      <c r="A40" s="50"/>
      <c r="B40" s="56"/>
      <c r="C40" s="40" t="s">
        <v>36</v>
      </c>
      <c r="D40" s="40"/>
      <c r="E40" s="32">
        <f t="shared" ref="E40:AC40" si="13">E38/E37</f>
        <v>6.8627450980392163E-2</v>
      </c>
      <c r="F40" s="32">
        <f t="shared" si="13"/>
        <v>7.575757575757576E-2</v>
      </c>
      <c r="G40" s="32">
        <f t="shared" si="13"/>
        <v>6.5989847715736044E-2</v>
      </c>
      <c r="H40" s="32">
        <f t="shared" si="13"/>
        <v>7.6142131979695438E-2</v>
      </c>
      <c r="I40" s="32">
        <f t="shared" si="13"/>
        <v>5.9701492537313425E-2</v>
      </c>
      <c r="J40" s="32">
        <f t="shared" si="13"/>
        <v>8.3743842364532015E-2</v>
      </c>
      <c r="K40" s="32">
        <f t="shared" si="13"/>
        <v>8.9552238805970144E-2</v>
      </c>
      <c r="L40" s="32">
        <f t="shared" si="13"/>
        <v>7.1770334928229651E-2</v>
      </c>
      <c r="M40" s="32">
        <f t="shared" si="13"/>
        <v>3.7234042553191495E-2</v>
      </c>
      <c r="N40" s="32">
        <f t="shared" si="13"/>
        <v>1.6216216216216217E-2</v>
      </c>
      <c r="O40" s="32">
        <f t="shared" si="13"/>
        <v>1.9736842105263157E-2</v>
      </c>
      <c r="P40" s="32">
        <f t="shared" si="13"/>
        <v>2.5974025974025976E-2</v>
      </c>
      <c r="Q40" s="32">
        <f t="shared" si="13"/>
        <v>2.5157232704402517E-2</v>
      </c>
      <c r="R40" s="32">
        <f t="shared" si="13"/>
        <v>5.9523809523809521E-3</v>
      </c>
      <c r="S40" s="32">
        <f t="shared" si="13"/>
        <v>1.1049723756906077E-2</v>
      </c>
      <c r="T40" s="32">
        <f t="shared" si="13"/>
        <v>1.5463917525773193E-2</v>
      </c>
      <c r="U40" s="32">
        <f t="shared" si="13"/>
        <v>2.3529411764705882E-2</v>
      </c>
      <c r="V40" s="32">
        <f t="shared" si="13"/>
        <v>9.0909090909090912E-2</v>
      </c>
      <c r="W40" s="32">
        <f t="shared" si="13"/>
        <v>9.8958333333333343E-2</v>
      </c>
      <c r="X40" s="32">
        <f t="shared" si="13"/>
        <v>9.8039215686274495E-2</v>
      </c>
      <c r="Y40" s="32">
        <f t="shared" si="13"/>
        <v>8.0717488789237665E-2</v>
      </c>
      <c r="Z40" s="32">
        <f t="shared" si="13"/>
        <v>8.0952380952380956E-2</v>
      </c>
      <c r="AA40" s="32">
        <f t="shared" si="13"/>
        <v>7.9069767441860464E-2</v>
      </c>
      <c r="AB40" s="32">
        <f t="shared" si="13"/>
        <v>5.4794520547945195E-2</v>
      </c>
      <c r="AC40" s="32">
        <f t="shared" si="13"/>
        <v>4.7619047619047616E-2</v>
      </c>
      <c r="AD40" s="24"/>
      <c r="AE40" s="17"/>
      <c r="AF40" s="17"/>
    </row>
    <row r="41" spans="1:32" ht="15" customHeight="1" thickBot="1" x14ac:dyDescent="0.3">
      <c r="A41" s="51"/>
      <c r="B41" s="57"/>
      <c r="C41" s="42" t="s">
        <v>37</v>
      </c>
      <c r="D41" s="42"/>
      <c r="E41" s="33">
        <f t="shared" ref="E41:AC41" si="14">COS(ATAN(E40))</f>
        <v>0.99765342204664509</v>
      </c>
      <c r="F41" s="33">
        <f t="shared" si="14"/>
        <v>0.99714268802794992</v>
      </c>
      <c r="G41" s="33">
        <f t="shared" si="14"/>
        <v>0.99782975544053931</v>
      </c>
      <c r="H41" s="33">
        <f t="shared" si="14"/>
        <v>0.99711373194617081</v>
      </c>
      <c r="I41" s="33">
        <f t="shared" si="14"/>
        <v>0.99822261579119986</v>
      </c>
      <c r="J41" s="33">
        <f t="shared" si="14"/>
        <v>0.99651182078018941</v>
      </c>
      <c r="K41" s="33">
        <f t="shared" si="14"/>
        <v>0.99601415597120291</v>
      </c>
      <c r="L41" s="33">
        <f t="shared" si="14"/>
        <v>0.99743441672158561</v>
      </c>
      <c r="M41" s="33">
        <f t="shared" si="14"/>
        <v>0.9993075329681248</v>
      </c>
      <c r="N41" s="33">
        <f t="shared" si="14"/>
        <v>0.99986854309173667</v>
      </c>
      <c r="O41" s="33">
        <f t="shared" si="14"/>
        <v>0.99980528541727731</v>
      </c>
      <c r="P41" s="33">
        <f t="shared" si="14"/>
        <v>0.99966284557369423</v>
      </c>
      <c r="Q41" s="33">
        <f t="shared" si="14"/>
        <v>0.99968370694658149</v>
      </c>
      <c r="R41" s="33">
        <f t="shared" si="14"/>
        <v>0.99998228505123909</v>
      </c>
      <c r="S41" s="33">
        <f t="shared" si="14"/>
        <v>0.99993895739220295</v>
      </c>
      <c r="T41" s="33">
        <f t="shared" si="14"/>
        <v>0.99988045506728174</v>
      </c>
      <c r="U41" s="33">
        <f t="shared" si="14"/>
        <v>0.99972329827915229</v>
      </c>
      <c r="V41" s="33">
        <f t="shared" si="14"/>
        <v>0.99589320646770385</v>
      </c>
      <c r="W41" s="33">
        <f t="shared" si="14"/>
        <v>0.99513929489922082</v>
      </c>
      <c r="X41" s="33">
        <f t="shared" si="14"/>
        <v>0.99522852511997995</v>
      </c>
      <c r="Y41" s="33">
        <f t="shared" si="14"/>
        <v>0.99675817605213635</v>
      </c>
      <c r="Z41" s="33">
        <f t="shared" si="14"/>
        <v>0.9967393731558184</v>
      </c>
      <c r="AA41" s="33">
        <f t="shared" si="14"/>
        <v>0.99688856793141101</v>
      </c>
      <c r="AB41" s="33">
        <f t="shared" si="14"/>
        <v>0.99850215231408757</v>
      </c>
      <c r="AC41" s="33">
        <f t="shared" si="14"/>
        <v>0.99886813772443761</v>
      </c>
      <c r="AD41" s="34"/>
      <c r="AE41" s="17"/>
      <c r="AF41" s="17"/>
    </row>
    <row r="42" spans="1:32" ht="15" customHeight="1" x14ac:dyDescent="0.25">
      <c r="A42" s="49" t="s">
        <v>62</v>
      </c>
      <c r="B42" s="55" t="s">
        <v>52</v>
      </c>
      <c r="C42" s="39" t="s">
        <v>30</v>
      </c>
      <c r="D42" s="39" t="s">
        <v>31</v>
      </c>
      <c r="E42" s="27">
        <v>0.4</v>
      </c>
      <c r="F42" s="27">
        <v>0.4</v>
      </c>
      <c r="G42" s="27">
        <v>0.4</v>
      </c>
      <c r="H42" s="27">
        <v>0.4</v>
      </c>
      <c r="I42" s="27">
        <v>0.4</v>
      </c>
      <c r="J42" s="27">
        <v>0.4</v>
      </c>
      <c r="K42" s="27">
        <v>0.4</v>
      </c>
      <c r="L42" s="27">
        <v>0.4</v>
      </c>
      <c r="M42" s="27">
        <v>0.4</v>
      </c>
      <c r="N42" s="27">
        <v>0.4</v>
      </c>
      <c r="O42" s="27">
        <v>0.4</v>
      </c>
      <c r="P42" s="27">
        <v>0.4</v>
      </c>
      <c r="Q42" s="27">
        <v>0.4</v>
      </c>
      <c r="R42" s="27">
        <v>0.4</v>
      </c>
      <c r="S42" s="27">
        <v>0.4</v>
      </c>
      <c r="T42" s="27">
        <v>0.4</v>
      </c>
      <c r="U42" s="27">
        <v>0.4</v>
      </c>
      <c r="V42" s="27">
        <v>0.4</v>
      </c>
      <c r="W42" s="27">
        <v>0.4</v>
      </c>
      <c r="X42" s="27">
        <v>0.4</v>
      </c>
      <c r="Y42" s="27">
        <v>0.4</v>
      </c>
      <c r="Z42" s="27">
        <v>0.4</v>
      </c>
      <c r="AA42" s="27">
        <v>0.4</v>
      </c>
      <c r="AB42" s="27">
        <v>0.4</v>
      </c>
      <c r="AC42" s="27">
        <v>0.4</v>
      </c>
      <c r="AD42" s="28"/>
      <c r="AE42" s="17"/>
      <c r="AF42" s="17"/>
    </row>
    <row r="43" spans="1:32" ht="15" customHeight="1" x14ac:dyDescent="0.25">
      <c r="A43" s="50"/>
      <c r="B43" s="56"/>
      <c r="C43" s="40" t="s">
        <v>32</v>
      </c>
      <c r="D43" s="40" t="s">
        <v>38</v>
      </c>
      <c r="E43" s="43">
        <v>203.1</v>
      </c>
      <c r="F43" s="43">
        <v>200.46</v>
      </c>
      <c r="G43" s="43">
        <v>192.54</v>
      </c>
      <c r="H43" s="43">
        <v>194.16</v>
      </c>
      <c r="I43" s="43">
        <v>193.26</v>
      </c>
      <c r="J43" s="43">
        <v>197.88</v>
      </c>
      <c r="K43" s="43">
        <v>215.34</v>
      </c>
      <c r="L43" s="43">
        <v>212.34</v>
      </c>
      <c r="M43" s="43">
        <v>196.38</v>
      </c>
      <c r="N43" s="43">
        <v>196.44</v>
      </c>
      <c r="O43" s="43">
        <v>206.46</v>
      </c>
      <c r="P43" s="43">
        <v>212.34</v>
      </c>
      <c r="Q43" s="43">
        <v>218.16</v>
      </c>
      <c r="R43" s="43">
        <v>213.3</v>
      </c>
      <c r="S43" s="43">
        <v>212.82</v>
      </c>
      <c r="T43" s="43">
        <v>213.06</v>
      </c>
      <c r="U43" s="43">
        <v>222.42000000000002</v>
      </c>
      <c r="V43" s="43">
        <v>236.04</v>
      </c>
      <c r="W43" s="43">
        <v>242.58</v>
      </c>
      <c r="X43" s="43">
        <v>248.70000000000002</v>
      </c>
      <c r="Y43" s="43">
        <v>240.54</v>
      </c>
      <c r="Z43" s="43">
        <v>234.48000000000002</v>
      </c>
      <c r="AA43" s="43">
        <v>227.64000000000001</v>
      </c>
      <c r="AB43" s="43">
        <v>214.44</v>
      </c>
      <c r="AC43" s="43">
        <v>208.08</v>
      </c>
      <c r="AD43" s="36"/>
      <c r="AE43" s="17"/>
      <c r="AF43" s="17"/>
    </row>
    <row r="44" spans="1:32" ht="15" customHeight="1" x14ac:dyDescent="0.25">
      <c r="A44" s="50"/>
      <c r="B44" s="56"/>
      <c r="C44" s="40" t="s">
        <v>33</v>
      </c>
      <c r="D44" s="40" t="s">
        <v>39</v>
      </c>
      <c r="E44" s="44">
        <v>17.940000000000001</v>
      </c>
      <c r="F44" s="44">
        <v>17.16</v>
      </c>
      <c r="G44" s="44">
        <v>17.22</v>
      </c>
      <c r="H44" s="44">
        <v>16.740000000000002</v>
      </c>
      <c r="I44" s="44">
        <v>16.62</v>
      </c>
      <c r="J44" s="44">
        <v>16.740000000000002</v>
      </c>
      <c r="K44" s="44">
        <v>17.52</v>
      </c>
      <c r="L44" s="44">
        <v>16.32</v>
      </c>
      <c r="M44" s="44">
        <v>15.84</v>
      </c>
      <c r="N44" s="44">
        <v>19.62</v>
      </c>
      <c r="O44" s="44">
        <v>21.54</v>
      </c>
      <c r="P44" s="44">
        <v>22.8</v>
      </c>
      <c r="Q44" s="44">
        <v>23.76</v>
      </c>
      <c r="R44" s="44">
        <v>22.86</v>
      </c>
      <c r="S44" s="44">
        <v>23.400000000000002</v>
      </c>
      <c r="T44" s="44">
        <v>23.82</v>
      </c>
      <c r="U44" s="44">
        <v>22.92</v>
      </c>
      <c r="V44" s="44">
        <v>20.04</v>
      </c>
      <c r="W44" s="44">
        <v>19.8</v>
      </c>
      <c r="X44" s="44">
        <v>19.8</v>
      </c>
      <c r="Y44" s="44">
        <v>20.88</v>
      </c>
      <c r="Z44" s="44">
        <v>20.64</v>
      </c>
      <c r="AA44" s="44">
        <v>19.32</v>
      </c>
      <c r="AB44" s="44">
        <v>18.240000000000002</v>
      </c>
      <c r="AC44" s="44">
        <v>19.02</v>
      </c>
      <c r="AD44" s="24"/>
      <c r="AE44" s="17"/>
      <c r="AF44" s="17"/>
    </row>
    <row r="45" spans="1:32" ht="15" customHeight="1" x14ac:dyDescent="0.25">
      <c r="A45" s="50"/>
      <c r="B45" s="56"/>
      <c r="C45" s="40" t="s">
        <v>34</v>
      </c>
      <c r="D45" s="40" t="s">
        <v>35</v>
      </c>
      <c r="E45" s="31">
        <f t="shared" ref="E45:AC45" si="15">SQRT(POWER(E43,2)+POWER(E44,2))/E42/1.73</f>
        <v>294.63986764999657</v>
      </c>
      <c r="F45" s="31">
        <f t="shared" si="15"/>
        <v>290.74152323364405</v>
      </c>
      <c r="G45" s="31">
        <f t="shared" si="15"/>
        <v>279.34755765986262</v>
      </c>
      <c r="H45" s="31">
        <f t="shared" si="15"/>
        <v>281.61893757618105</v>
      </c>
      <c r="I45" s="31">
        <f t="shared" si="15"/>
        <v>280.30827754829789</v>
      </c>
      <c r="J45" s="31">
        <f t="shared" si="15"/>
        <v>286.97516221237703</v>
      </c>
      <c r="K45" s="31">
        <f t="shared" si="15"/>
        <v>312.2132016166583</v>
      </c>
      <c r="L45" s="31">
        <f t="shared" si="15"/>
        <v>307.75467739980621</v>
      </c>
      <c r="M45" s="31">
        <f t="shared" si="15"/>
        <v>284.70779057054392</v>
      </c>
      <c r="N45" s="31">
        <f t="shared" si="15"/>
        <v>285.28521684456149</v>
      </c>
      <c r="O45" s="31">
        <f t="shared" si="15"/>
        <v>299.97195732478446</v>
      </c>
      <c r="P45" s="31">
        <f t="shared" si="15"/>
        <v>308.61353552709727</v>
      </c>
      <c r="Q45" s="31">
        <f t="shared" si="15"/>
        <v>317.12434561178884</v>
      </c>
      <c r="R45" s="31">
        <f t="shared" si="15"/>
        <v>310.00215293728894</v>
      </c>
      <c r="S45" s="31">
        <f t="shared" si="15"/>
        <v>309.39678393413226</v>
      </c>
      <c r="T45" s="31">
        <f t="shared" si="15"/>
        <v>309.80837719312404</v>
      </c>
      <c r="U45" s="31">
        <f t="shared" si="15"/>
        <v>323.11822953362042</v>
      </c>
      <c r="V45" s="31">
        <f t="shared" si="15"/>
        <v>342.32540340095352</v>
      </c>
      <c r="W45" s="31">
        <f t="shared" si="15"/>
        <v>351.71491604869186</v>
      </c>
      <c r="X45" s="31">
        <f t="shared" si="15"/>
        <v>360.53025075951683</v>
      </c>
      <c r="Y45" s="31">
        <f t="shared" si="15"/>
        <v>348.90829510948049</v>
      </c>
      <c r="Z45" s="31">
        <f t="shared" si="15"/>
        <v>340.15413385057616</v>
      </c>
      <c r="AA45" s="31">
        <f t="shared" si="15"/>
        <v>330.14216955226448</v>
      </c>
      <c r="AB45" s="31">
        <f t="shared" si="15"/>
        <v>311.00337834151833</v>
      </c>
      <c r="AC45" s="31">
        <f t="shared" si="15"/>
        <v>301.94721644839331</v>
      </c>
      <c r="AD45" s="24"/>
      <c r="AE45" s="17"/>
      <c r="AF45" s="17"/>
    </row>
    <row r="46" spans="1:32" ht="15" customHeight="1" x14ac:dyDescent="0.25">
      <c r="A46" s="50"/>
      <c r="B46" s="56"/>
      <c r="C46" s="40" t="s">
        <v>36</v>
      </c>
      <c r="D46" s="40"/>
      <c r="E46" s="32">
        <f t="shared" ref="E46:AC46" si="16">E44/E43</f>
        <v>8.8330871491875934E-2</v>
      </c>
      <c r="F46" s="32">
        <f t="shared" si="16"/>
        <v>8.5603112840466927E-2</v>
      </c>
      <c r="G46" s="32">
        <f t="shared" si="16"/>
        <v>8.943596135867872E-2</v>
      </c>
      <c r="H46" s="32">
        <f t="shared" si="16"/>
        <v>8.6217552533992589E-2</v>
      </c>
      <c r="I46" s="32">
        <f t="shared" si="16"/>
        <v>8.5998137224464463E-2</v>
      </c>
      <c r="J46" s="32">
        <f t="shared" si="16"/>
        <v>8.4596725288053384E-2</v>
      </c>
      <c r="K46" s="32">
        <f t="shared" si="16"/>
        <v>8.1359710225689608E-2</v>
      </c>
      <c r="L46" s="32">
        <f t="shared" si="16"/>
        <v>7.6857869454648203E-2</v>
      </c>
      <c r="M46" s="32">
        <f t="shared" si="16"/>
        <v>8.0659945004582956E-2</v>
      </c>
      <c r="N46" s="32">
        <f t="shared" si="16"/>
        <v>9.9877825290164937E-2</v>
      </c>
      <c r="O46" s="32">
        <f t="shared" si="16"/>
        <v>0.1043301365882011</v>
      </c>
      <c r="P46" s="32">
        <f t="shared" si="16"/>
        <v>0.10737496467928793</v>
      </c>
      <c r="Q46" s="32">
        <f t="shared" si="16"/>
        <v>0.10891089108910892</v>
      </c>
      <c r="R46" s="32">
        <f t="shared" si="16"/>
        <v>0.10717299578059071</v>
      </c>
      <c r="S46" s="32">
        <f t="shared" si="16"/>
        <v>0.1099520721736679</v>
      </c>
      <c r="T46" s="32">
        <f t="shared" si="16"/>
        <v>0.11179949310053507</v>
      </c>
      <c r="U46" s="32">
        <f t="shared" si="16"/>
        <v>0.10304828702454816</v>
      </c>
      <c r="V46" s="32">
        <f t="shared" si="16"/>
        <v>8.4900864260294862E-2</v>
      </c>
      <c r="W46" s="32">
        <f t="shared" si="16"/>
        <v>8.1622557506801877E-2</v>
      </c>
      <c r="X46" s="32">
        <f t="shared" si="16"/>
        <v>7.9613992762364291E-2</v>
      </c>
      <c r="Y46" s="32">
        <f t="shared" si="16"/>
        <v>8.6804689448740327E-2</v>
      </c>
      <c r="Z46" s="32">
        <f t="shared" si="16"/>
        <v>8.8024564994882287E-2</v>
      </c>
      <c r="AA46" s="32">
        <f t="shared" si="16"/>
        <v>8.4870848708487087E-2</v>
      </c>
      <c r="AB46" s="32">
        <f t="shared" si="16"/>
        <v>8.5058757694460002E-2</v>
      </c>
      <c r="AC46" s="32">
        <f t="shared" si="16"/>
        <v>9.14071510957324E-2</v>
      </c>
      <c r="AD46" s="24"/>
      <c r="AE46" s="17"/>
      <c r="AF46" s="17"/>
    </row>
    <row r="47" spans="1:32" ht="15" customHeight="1" thickBot="1" x14ac:dyDescent="0.3">
      <c r="A47" s="51"/>
      <c r="B47" s="57"/>
      <c r="C47" s="42" t="s">
        <v>37</v>
      </c>
      <c r="D47" s="42"/>
      <c r="E47" s="33">
        <f t="shared" ref="E47:AC47" si="17">COS(ATAN(E46))</f>
        <v>0.99612150985363435</v>
      </c>
      <c r="F47" s="33">
        <f t="shared" si="17"/>
        <v>0.99635606810817601</v>
      </c>
      <c r="G47" s="33">
        <f t="shared" si="17"/>
        <v>0.99602443833941923</v>
      </c>
      <c r="H47" s="33">
        <f t="shared" si="17"/>
        <v>0.99630386044681896</v>
      </c>
      <c r="I47" s="33">
        <f t="shared" si="17"/>
        <v>0.99632254562756728</v>
      </c>
      <c r="J47" s="33">
        <f t="shared" si="17"/>
        <v>0.99644078958238325</v>
      </c>
      <c r="K47" s="33">
        <f t="shared" si="17"/>
        <v>0.9967066398439649</v>
      </c>
      <c r="L47" s="33">
        <f t="shared" si="17"/>
        <v>0.99705945519725903</v>
      </c>
      <c r="M47" s="33">
        <f t="shared" si="17"/>
        <v>0.99676277420766435</v>
      </c>
      <c r="N47" s="33">
        <f t="shared" si="17"/>
        <v>0.99504921954862879</v>
      </c>
      <c r="O47" s="33">
        <f t="shared" si="17"/>
        <v>0.99460164148956831</v>
      </c>
      <c r="P47" s="33">
        <f t="shared" si="17"/>
        <v>0.99428468183864394</v>
      </c>
      <c r="Q47" s="33">
        <f t="shared" si="17"/>
        <v>0.99412145415308306</v>
      </c>
      <c r="R47" s="33">
        <f t="shared" si="17"/>
        <v>0.99430597916527097</v>
      </c>
      <c r="S47" s="33">
        <f t="shared" si="17"/>
        <v>0.99400953264798397</v>
      </c>
      <c r="T47" s="33">
        <f t="shared" si="17"/>
        <v>0.9938084186099212</v>
      </c>
      <c r="U47" s="33">
        <f t="shared" si="17"/>
        <v>0.99473244030527508</v>
      </c>
      <c r="V47" s="33">
        <f t="shared" si="17"/>
        <v>0.99641528939188162</v>
      </c>
      <c r="W47" s="33">
        <f t="shared" si="17"/>
        <v>0.99668543173030066</v>
      </c>
      <c r="X47" s="33">
        <f t="shared" si="17"/>
        <v>0.99684579262542838</v>
      </c>
      <c r="Y47" s="33">
        <f t="shared" si="17"/>
        <v>0.99625363151739854</v>
      </c>
      <c r="Z47" s="33">
        <f t="shared" si="17"/>
        <v>0.99614820728501408</v>
      </c>
      <c r="AA47" s="33">
        <f t="shared" si="17"/>
        <v>0.99641780999496676</v>
      </c>
      <c r="AB47" s="33">
        <f t="shared" si="17"/>
        <v>0.99640201568258924</v>
      </c>
      <c r="AC47" s="33">
        <f t="shared" si="17"/>
        <v>0.99584836434446666</v>
      </c>
      <c r="AD47" s="34"/>
      <c r="AE47" s="17"/>
      <c r="AF47" s="17"/>
    </row>
    <row r="48" spans="1:32" ht="15" customHeight="1" x14ac:dyDescent="0.25">
      <c r="A48" s="49" t="s">
        <v>61</v>
      </c>
      <c r="B48" s="55" t="s">
        <v>51</v>
      </c>
      <c r="C48" s="39" t="s">
        <v>30</v>
      </c>
      <c r="D48" s="39" t="s">
        <v>31</v>
      </c>
      <c r="E48" s="27">
        <v>0.4</v>
      </c>
      <c r="F48" s="27">
        <v>0.4</v>
      </c>
      <c r="G48" s="27">
        <v>0.4</v>
      </c>
      <c r="H48" s="27">
        <v>0.4</v>
      </c>
      <c r="I48" s="27">
        <v>0.4</v>
      </c>
      <c r="J48" s="27">
        <v>0.4</v>
      </c>
      <c r="K48" s="27">
        <v>0.4</v>
      </c>
      <c r="L48" s="27">
        <v>0.4</v>
      </c>
      <c r="M48" s="27">
        <v>0.4</v>
      </c>
      <c r="N48" s="27">
        <v>0.4</v>
      </c>
      <c r="O48" s="27">
        <v>0.4</v>
      </c>
      <c r="P48" s="27">
        <v>0.4</v>
      </c>
      <c r="Q48" s="27">
        <v>0.4</v>
      </c>
      <c r="R48" s="27">
        <v>0.4</v>
      </c>
      <c r="S48" s="27">
        <v>0.4</v>
      </c>
      <c r="T48" s="27">
        <v>0.4</v>
      </c>
      <c r="U48" s="27">
        <v>0.4</v>
      </c>
      <c r="V48" s="27">
        <v>0.4</v>
      </c>
      <c r="W48" s="27">
        <v>0.4</v>
      </c>
      <c r="X48" s="27">
        <v>0.4</v>
      </c>
      <c r="Y48" s="27">
        <v>0.4</v>
      </c>
      <c r="Z48" s="27">
        <v>0.4</v>
      </c>
      <c r="AA48" s="27">
        <v>0.4</v>
      </c>
      <c r="AB48" s="27">
        <v>0.4</v>
      </c>
      <c r="AC48" s="27">
        <v>0.4</v>
      </c>
      <c r="AD48" s="28"/>
      <c r="AE48" s="17"/>
      <c r="AF48" s="17"/>
    </row>
    <row r="49" spans="1:32" ht="15" customHeight="1" x14ac:dyDescent="0.25">
      <c r="A49" s="50"/>
      <c r="B49" s="56"/>
      <c r="C49" s="40" t="s">
        <v>32</v>
      </c>
      <c r="D49" s="40" t="s">
        <v>38</v>
      </c>
      <c r="E49" s="43">
        <v>509.46</v>
      </c>
      <c r="F49" s="43">
        <v>488.46000000000004</v>
      </c>
      <c r="G49" s="43">
        <v>478.2</v>
      </c>
      <c r="H49" s="43">
        <v>472.02</v>
      </c>
      <c r="I49" s="43">
        <v>468.78000000000003</v>
      </c>
      <c r="J49" s="43">
        <v>474.54</v>
      </c>
      <c r="K49" s="43">
        <v>472.38</v>
      </c>
      <c r="L49" s="43">
        <v>447</v>
      </c>
      <c r="M49" s="43">
        <v>426.18</v>
      </c>
      <c r="N49" s="43">
        <v>421.14</v>
      </c>
      <c r="O49" s="43">
        <v>414.84000000000003</v>
      </c>
      <c r="P49" s="43">
        <v>400.74</v>
      </c>
      <c r="Q49" s="43">
        <v>394.02</v>
      </c>
      <c r="R49" s="43">
        <v>408.54</v>
      </c>
      <c r="S49" s="43">
        <v>397.5</v>
      </c>
      <c r="T49" s="43">
        <v>398.34000000000003</v>
      </c>
      <c r="U49" s="43">
        <v>408.72</v>
      </c>
      <c r="V49" s="43">
        <v>435.66</v>
      </c>
      <c r="W49" s="43">
        <v>466.98</v>
      </c>
      <c r="X49" s="43">
        <v>482.58</v>
      </c>
      <c r="Y49" s="43">
        <v>482.52</v>
      </c>
      <c r="Z49" s="43">
        <v>495.42</v>
      </c>
      <c r="AA49" s="43">
        <v>481.92</v>
      </c>
      <c r="AB49" s="43">
        <v>496.44</v>
      </c>
      <c r="AC49" s="43">
        <v>482.88</v>
      </c>
      <c r="AD49" s="36"/>
      <c r="AE49" s="17"/>
      <c r="AF49" s="17"/>
    </row>
    <row r="50" spans="1:32" ht="15" customHeight="1" x14ac:dyDescent="0.25">
      <c r="A50" s="50"/>
      <c r="B50" s="56"/>
      <c r="C50" s="40" t="s">
        <v>33</v>
      </c>
      <c r="D50" s="40" t="s">
        <v>39</v>
      </c>
      <c r="E50" s="44">
        <v>18.54</v>
      </c>
      <c r="F50" s="44">
        <v>16.68</v>
      </c>
      <c r="G50" s="44">
        <v>16.2</v>
      </c>
      <c r="H50" s="44">
        <v>15.84</v>
      </c>
      <c r="I50" s="44">
        <v>16.440000000000001</v>
      </c>
      <c r="J50" s="44">
        <v>15</v>
      </c>
      <c r="K50" s="44">
        <v>14.82</v>
      </c>
      <c r="L50" s="44">
        <v>13.200000000000001</v>
      </c>
      <c r="M50" s="44">
        <v>15.24</v>
      </c>
      <c r="N50" s="44">
        <v>20.52</v>
      </c>
      <c r="O50" s="44">
        <v>20.76</v>
      </c>
      <c r="P50" s="44">
        <v>20.64</v>
      </c>
      <c r="Q50" s="44">
        <v>21.66</v>
      </c>
      <c r="R50" s="44">
        <v>20.82</v>
      </c>
      <c r="S50" s="44">
        <v>21.84</v>
      </c>
      <c r="T50" s="44">
        <v>21.36</v>
      </c>
      <c r="U50" s="44">
        <v>19.62</v>
      </c>
      <c r="V50" s="44">
        <v>16.5</v>
      </c>
      <c r="W50" s="44">
        <v>19.5</v>
      </c>
      <c r="X50" s="44">
        <v>19.440000000000001</v>
      </c>
      <c r="Y50" s="44">
        <v>19.68</v>
      </c>
      <c r="Z50" s="44">
        <v>20.64</v>
      </c>
      <c r="AA50" s="44">
        <v>20.04</v>
      </c>
      <c r="AB50" s="44">
        <v>18.600000000000001</v>
      </c>
      <c r="AC50" s="44">
        <v>17.580000000000002</v>
      </c>
      <c r="AD50" s="24"/>
      <c r="AE50" s="17"/>
      <c r="AF50" s="17"/>
    </row>
    <row r="51" spans="1:32" ht="15" customHeight="1" x14ac:dyDescent="0.25">
      <c r="A51" s="50"/>
      <c r="B51" s="56"/>
      <c r="C51" s="40" t="s">
        <v>34</v>
      </c>
      <c r="D51" s="40" t="s">
        <v>35</v>
      </c>
      <c r="E51" s="31">
        <f t="shared" ref="E51:AC51" si="18">SQRT(POWER(E49,2)+POWER(E50,2))/E48/1.73</f>
        <v>736.70121002961548</v>
      </c>
      <c r="F51" s="31">
        <f t="shared" si="18"/>
        <v>706.27848627654362</v>
      </c>
      <c r="G51" s="31">
        <f t="shared" si="18"/>
        <v>691.43688631503085</v>
      </c>
      <c r="H51" s="31">
        <f t="shared" si="18"/>
        <v>682.49379159729074</v>
      </c>
      <c r="I51" s="31">
        <f t="shared" si="18"/>
        <v>677.84419770085128</v>
      </c>
      <c r="J51" s="31">
        <f t="shared" si="18"/>
        <v>686.09394870181859</v>
      </c>
      <c r="K51" s="31">
        <f t="shared" si="18"/>
        <v>682.96592066916674</v>
      </c>
      <c r="L51" s="31">
        <f t="shared" si="18"/>
        <v>646.23534227994753</v>
      </c>
      <c r="M51" s="31">
        <f t="shared" si="18"/>
        <v>616.26069454678759</v>
      </c>
      <c r="N51" s="31">
        <f t="shared" si="18"/>
        <v>609.30581069874199</v>
      </c>
      <c r="O51" s="31">
        <f t="shared" si="18"/>
        <v>600.22995025562375</v>
      </c>
      <c r="P51" s="31">
        <f t="shared" si="18"/>
        <v>579.87164253966114</v>
      </c>
      <c r="Q51" s="31">
        <f t="shared" si="18"/>
        <v>570.2527396187304</v>
      </c>
      <c r="R51" s="31">
        <f t="shared" si="18"/>
        <v>591.14186419041278</v>
      </c>
      <c r="S51" s="31">
        <f t="shared" si="18"/>
        <v>575.28833781230151</v>
      </c>
      <c r="T51" s="31">
        <f t="shared" si="18"/>
        <v>576.46282886547317</v>
      </c>
      <c r="U51" s="31">
        <f t="shared" si="18"/>
        <v>591.31595894226427</v>
      </c>
      <c r="V51" s="31">
        <f t="shared" si="18"/>
        <v>630.01783958742215</v>
      </c>
      <c r="W51" s="31">
        <f t="shared" si="18"/>
        <v>675.41468211487086</v>
      </c>
      <c r="X51" s="31">
        <f t="shared" si="18"/>
        <v>697.93554431875884</v>
      </c>
      <c r="Y51" s="31">
        <f t="shared" si="18"/>
        <v>697.86295699032689</v>
      </c>
      <c r="Z51" s="31">
        <f t="shared" si="18"/>
        <v>716.54589815110376</v>
      </c>
      <c r="AA51" s="31">
        <f t="shared" si="18"/>
        <v>697.01804675782796</v>
      </c>
      <c r="AB51" s="31">
        <f t="shared" si="18"/>
        <v>717.90219465787288</v>
      </c>
      <c r="AC51" s="31">
        <f t="shared" si="18"/>
        <v>698.26576257032752</v>
      </c>
      <c r="AD51" s="24"/>
      <c r="AE51" s="17"/>
      <c r="AF51" s="17"/>
    </row>
    <row r="52" spans="1:32" ht="15" customHeight="1" x14ac:dyDescent="0.25">
      <c r="A52" s="50"/>
      <c r="B52" s="56"/>
      <c r="C52" s="40" t="s">
        <v>36</v>
      </c>
      <c r="D52" s="40"/>
      <c r="E52" s="32">
        <f t="shared" ref="E52:AC52" si="19">E50/E49</f>
        <v>3.6391473324696735E-2</v>
      </c>
      <c r="F52" s="32">
        <f t="shared" si="19"/>
        <v>3.4148139049256843E-2</v>
      </c>
      <c r="G52" s="32">
        <f t="shared" si="19"/>
        <v>3.3877038895859475E-2</v>
      </c>
      <c r="H52" s="32">
        <f t="shared" si="19"/>
        <v>3.3557900088979284E-2</v>
      </c>
      <c r="I52" s="32">
        <f t="shared" si="19"/>
        <v>3.5069755535645716E-2</v>
      </c>
      <c r="J52" s="32">
        <f t="shared" si="19"/>
        <v>3.1609558730560122E-2</v>
      </c>
      <c r="K52" s="32">
        <f t="shared" si="19"/>
        <v>3.1373047123078882E-2</v>
      </c>
      <c r="L52" s="32">
        <f t="shared" si="19"/>
        <v>2.9530201342281882E-2</v>
      </c>
      <c r="M52" s="32">
        <f t="shared" si="19"/>
        <v>3.5759538223285939E-2</v>
      </c>
      <c r="N52" s="32">
        <f t="shared" si="19"/>
        <v>4.8724889585411026E-2</v>
      </c>
      <c r="O52" s="32">
        <f t="shared" si="19"/>
        <v>5.0043390222736475E-2</v>
      </c>
      <c r="P52" s="32">
        <f t="shared" si="19"/>
        <v>5.1504716274891449E-2</v>
      </c>
      <c r="Q52" s="32">
        <f t="shared" si="19"/>
        <v>5.4971828841175581E-2</v>
      </c>
      <c r="R52" s="32">
        <f t="shared" si="19"/>
        <v>5.0961962108973413E-2</v>
      </c>
      <c r="S52" s="32">
        <f t="shared" si="19"/>
        <v>5.4943396226415094E-2</v>
      </c>
      <c r="T52" s="32">
        <f t="shared" si="19"/>
        <v>5.3622533514083442E-2</v>
      </c>
      <c r="U52" s="32">
        <f t="shared" si="19"/>
        <v>4.8003523194362886E-2</v>
      </c>
      <c r="V52" s="32">
        <f t="shared" si="19"/>
        <v>3.7873571133452688E-2</v>
      </c>
      <c r="W52" s="32">
        <f t="shared" si="19"/>
        <v>4.1757676988307846E-2</v>
      </c>
      <c r="X52" s="32">
        <f t="shared" si="19"/>
        <v>4.0283476314807914E-2</v>
      </c>
      <c r="Y52" s="32">
        <f t="shared" si="19"/>
        <v>4.0785874160656557E-2</v>
      </c>
      <c r="Z52" s="32">
        <f t="shared" si="19"/>
        <v>4.1661620443260265E-2</v>
      </c>
      <c r="AA52" s="32">
        <f t="shared" si="19"/>
        <v>4.1583665338645416E-2</v>
      </c>
      <c r="AB52" s="32">
        <f t="shared" si="19"/>
        <v>3.746676335508823E-2</v>
      </c>
      <c r="AC52" s="32">
        <f t="shared" si="19"/>
        <v>3.6406560636182909E-2</v>
      </c>
      <c r="AD52" s="24"/>
      <c r="AE52" s="17"/>
      <c r="AF52" s="17"/>
    </row>
    <row r="53" spans="1:32" ht="15" customHeight="1" thickBot="1" x14ac:dyDescent="0.3">
      <c r="A53" s="51"/>
      <c r="B53" s="57"/>
      <c r="C53" s="42" t="s">
        <v>37</v>
      </c>
      <c r="D53" s="42"/>
      <c r="E53" s="33">
        <f t="shared" ref="E53:AC53" si="20">COS(ATAN(E52))</f>
        <v>0.99933848731261599</v>
      </c>
      <c r="F53" s="33">
        <f t="shared" si="20"/>
        <v>0.99941746172166268</v>
      </c>
      <c r="G53" s="33">
        <f t="shared" si="20"/>
        <v>0.99942666656186374</v>
      </c>
      <c r="H53" s="33">
        <f t="shared" si="20"/>
        <v>0.99943740879049336</v>
      </c>
      <c r="I53" s="33">
        <f t="shared" si="20"/>
        <v>0.9993856227765554</v>
      </c>
      <c r="J53" s="33">
        <f t="shared" si="20"/>
        <v>0.99950079196039909</v>
      </c>
      <c r="K53" s="33">
        <f t="shared" si="20"/>
        <v>0.99950822895325508</v>
      </c>
      <c r="L53" s="33">
        <f t="shared" si="20"/>
        <v>0.99956426856271807</v>
      </c>
      <c r="M53" s="33">
        <f t="shared" si="20"/>
        <v>0.99936124025570738</v>
      </c>
      <c r="N53" s="33">
        <f t="shared" si="20"/>
        <v>0.99881505205241294</v>
      </c>
      <c r="O53" s="33">
        <f t="shared" si="20"/>
        <v>0.99875017654621023</v>
      </c>
      <c r="P53" s="33">
        <f t="shared" si="20"/>
        <v>0.99867626515839825</v>
      </c>
      <c r="Q53" s="33">
        <f t="shared" si="20"/>
        <v>0.99849246487532839</v>
      </c>
      <c r="R53" s="33">
        <f t="shared" si="20"/>
        <v>0.99870396313732668</v>
      </c>
      <c r="S53" s="33">
        <f t="shared" si="20"/>
        <v>0.99849402041126534</v>
      </c>
      <c r="T53" s="33">
        <f t="shared" si="20"/>
        <v>0.99856540495974089</v>
      </c>
      <c r="U53" s="33">
        <f t="shared" si="20"/>
        <v>0.99884981830493491</v>
      </c>
      <c r="V53" s="33">
        <f t="shared" si="20"/>
        <v>0.99928356695537623</v>
      </c>
      <c r="W53" s="33">
        <f t="shared" si="20"/>
        <v>0.99912928674032719</v>
      </c>
      <c r="X53" s="33">
        <f t="shared" si="20"/>
        <v>0.99918960693887682</v>
      </c>
      <c r="Y53" s="33">
        <f t="shared" si="20"/>
        <v>0.9991692924946074</v>
      </c>
      <c r="Z53" s="33">
        <f t="shared" si="20"/>
        <v>0.999133282792663</v>
      </c>
      <c r="AA53" s="33">
        <f t="shared" si="20"/>
        <v>0.9991365190764725</v>
      </c>
      <c r="AB53" s="33">
        <f t="shared" si="20"/>
        <v>0.99929885891005388</v>
      </c>
      <c r="AC53" s="33">
        <f t="shared" si="20"/>
        <v>0.9993379392388746</v>
      </c>
      <c r="AD53" s="34"/>
      <c r="AE53" s="17"/>
      <c r="AF53" s="17"/>
    </row>
    <row r="54" spans="1:32" ht="15" customHeight="1" x14ac:dyDescent="0.25">
      <c r="A54" s="49" t="s">
        <v>60</v>
      </c>
      <c r="B54" s="55" t="s">
        <v>49</v>
      </c>
      <c r="C54" s="39" t="s">
        <v>30</v>
      </c>
      <c r="D54" s="39" t="s">
        <v>31</v>
      </c>
      <c r="E54" s="27">
        <v>0.4</v>
      </c>
      <c r="F54" s="27">
        <v>0.4</v>
      </c>
      <c r="G54" s="27">
        <v>0.4</v>
      </c>
      <c r="H54" s="27">
        <v>0.4</v>
      </c>
      <c r="I54" s="27">
        <v>0.4</v>
      </c>
      <c r="J54" s="27">
        <v>0.4</v>
      </c>
      <c r="K54" s="27">
        <v>0.4</v>
      </c>
      <c r="L54" s="27">
        <v>0.4</v>
      </c>
      <c r="M54" s="27">
        <v>0.4</v>
      </c>
      <c r="N54" s="27">
        <v>0.4</v>
      </c>
      <c r="O54" s="27">
        <v>0.4</v>
      </c>
      <c r="P54" s="27">
        <v>0.4</v>
      </c>
      <c r="Q54" s="27">
        <v>0.4</v>
      </c>
      <c r="R54" s="27">
        <v>0.4</v>
      </c>
      <c r="S54" s="27">
        <v>0.4</v>
      </c>
      <c r="T54" s="27">
        <v>0.4</v>
      </c>
      <c r="U54" s="27">
        <v>0.4</v>
      </c>
      <c r="V54" s="27">
        <v>0.4</v>
      </c>
      <c r="W54" s="27">
        <v>0.4</v>
      </c>
      <c r="X54" s="27">
        <v>0.4</v>
      </c>
      <c r="Y54" s="27">
        <v>0.4</v>
      </c>
      <c r="Z54" s="27">
        <v>0.4</v>
      </c>
      <c r="AA54" s="27">
        <v>0.4</v>
      </c>
      <c r="AB54" s="27">
        <v>0.4</v>
      </c>
      <c r="AC54" s="27">
        <v>0.4</v>
      </c>
      <c r="AD54" s="28"/>
      <c r="AE54" s="17"/>
      <c r="AF54" s="17"/>
    </row>
    <row r="55" spans="1:32" x14ac:dyDescent="0.25">
      <c r="A55" s="50"/>
      <c r="B55" s="56"/>
      <c r="C55" s="40" t="s">
        <v>32</v>
      </c>
      <c r="D55" s="40" t="s">
        <v>38</v>
      </c>
      <c r="E55" s="43">
        <v>133.30000000000001</v>
      </c>
      <c r="F55" s="43">
        <v>130.69999999999999</v>
      </c>
      <c r="G55" s="43">
        <v>131.6</v>
      </c>
      <c r="H55" s="43">
        <v>127.9</v>
      </c>
      <c r="I55" s="43">
        <v>127.2</v>
      </c>
      <c r="J55" s="43">
        <v>133.1</v>
      </c>
      <c r="K55" s="43">
        <v>131.9</v>
      </c>
      <c r="L55" s="43">
        <v>128.19999999999999</v>
      </c>
      <c r="M55" s="43">
        <v>121.9</v>
      </c>
      <c r="N55" s="43">
        <v>121</v>
      </c>
      <c r="O55" s="43">
        <v>115.2</v>
      </c>
      <c r="P55" s="43">
        <v>117.60000000000001</v>
      </c>
      <c r="Q55" s="43">
        <v>116.2</v>
      </c>
      <c r="R55" s="43">
        <v>113.2</v>
      </c>
      <c r="S55" s="43">
        <v>117</v>
      </c>
      <c r="T55" s="43">
        <v>121</v>
      </c>
      <c r="U55" s="43">
        <v>119.3</v>
      </c>
      <c r="V55" s="43">
        <v>131.30000000000001</v>
      </c>
      <c r="W55" s="43">
        <v>130.9</v>
      </c>
      <c r="X55" s="43">
        <v>123.10000000000001</v>
      </c>
      <c r="Y55" s="43">
        <v>132.30000000000001</v>
      </c>
      <c r="Z55" s="43">
        <v>142.20000000000002</v>
      </c>
      <c r="AA55" s="43">
        <v>139.5</v>
      </c>
      <c r="AB55" s="43">
        <v>143.20000000000002</v>
      </c>
      <c r="AC55" s="43">
        <v>133.6</v>
      </c>
      <c r="AD55" s="36"/>
      <c r="AE55" s="17"/>
      <c r="AF55" s="17"/>
    </row>
    <row r="56" spans="1:32" x14ac:dyDescent="0.25">
      <c r="A56" s="50"/>
      <c r="B56" s="56"/>
      <c r="C56" s="40" t="s">
        <v>33</v>
      </c>
      <c r="D56" s="40" t="s">
        <v>39</v>
      </c>
      <c r="E56" s="44">
        <v>2.9</v>
      </c>
      <c r="F56" s="44">
        <v>2.8000000000000003</v>
      </c>
      <c r="G56" s="44">
        <v>2.6</v>
      </c>
      <c r="H56" s="44">
        <v>2.6</v>
      </c>
      <c r="I56" s="44">
        <v>2.4</v>
      </c>
      <c r="J56" s="44">
        <v>2.5</v>
      </c>
      <c r="K56" s="44">
        <v>3</v>
      </c>
      <c r="L56" s="44">
        <v>2.8000000000000003</v>
      </c>
      <c r="M56" s="44">
        <v>2.6</v>
      </c>
      <c r="N56" s="44">
        <v>2.8000000000000003</v>
      </c>
      <c r="O56" s="44">
        <v>2.3000000000000003</v>
      </c>
      <c r="P56" s="44">
        <v>2.7</v>
      </c>
      <c r="Q56" s="44">
        <v>2.1</v>
      </c>
      <c r="R56" s="44">
        <v>2.9</v>
      </c>
      <c r="S56" s="44">
        <v>2.8000000000000003</v>
      </c>
      <c r="T56" s="44">
        <v>2.7</v>
      </c>
      <c r="U56" s="44">
        <v>2.5</v>
      </c>
      <c r="V56" s="44">
        <v>3</v>
      </c>
      <c r="W56" s="44">
        <v>2.6</v>
      </c>
      <c r="X56" s="44">
        <v>2.4</v>
      </c>
      <c r="Y56" s="44">
        <v>2.7</v>
      </c>
      <c r="Z56" s="44">
        <v>3.3000000000000003</v>
      </c>
      <c r="AA56" s="44">
        <v>2.8000000000000003</v>
      </c>
      <c r="AB56" s="44">
        <v>3.2</v>
      </c>
      <c r="AC56" s="44">
        <v>3.1</v>
      </c>
      <c r="AD56" s="24"/>
      <c r="AE56" s="17"/>
      <c r="AF56" s="17"/>
    </row>
    <row r="57" spans="1:32" x14ac:dyDescent="0.25">
      <c r="A57" s="50"/>
      <c r="B57" s="56"/>
      <c r="C57" s="40" t="s">
        <v>34</v>
      </c>
      <c r="D57" s="40" t="s">
        <v>35</v>
      </c>
      <c r="E57" s="31">
        <f t="shared" ref="E57:AC57" si="21">SQRT(POWER(E55,2)+POWER(E56,2))/E54/1.73</f>
        <v>192.67563822923231</v>
      </c>
      <c r="F57" s="31">
        <f t="shared" si="21"/>
        <v>188.91616894282765</v>
      </c>
      <c r="G57" s="31">
        <f t="shared" si="21"/>
        <v>190.21052223229918</v>
      </c>
      <c r="H57" s="31">
        <f t="shared" si="21"/>
        <v>184.86477480692687</v>
      </c>
      <c r="I57" s="31">
        <f t="shared" si="21"/>
        <v>183.84774493454665</v>
      </c>
      <c r="J57" s="31">
        <f t="shared" si="21"/>
        <v>192.37496606517951</v>
      </c>
      <c r="K57" s="31">
        <f t="shared" si="21"/>
        <v>190.65623171098696</v>
      </c>
      <c r="L57" s="31">
        <f t="shared" si="21"/>
        <v>185.30429707722962</v>
      </c>
      <c r="M57" s="31">
        <f t="shared" si="21"/>
        <v>176.19613366016219</v>
      </c>
      <c r="N57" s="31">
        <f t="shared" si="21"/>
        <v>174.90230109596757</v>
      </c>
      <c r="O57" s="31">
        <f t="shared" si="21"/>
        <v>166.50716442465136</v>
      </c>
      <c r="P57" s="31">
        <f t="shared" si="21"/>
        <v>169.9869809458032</v>
      </c>
      <c r="Q57" s="31">
        <f t="shared" si="21"/>
        <v>167.94649473186223</v>
      </c>
      <c r="R57" s="31">
        <f t="shared" si="21"/>
        <v>163.63748634431056</v>
      </c>
      <c r="S57" s="31">
        <f t="shared" si="21"/>
        <v>169.12355415854574</v>
      </c>
      <c r="T57" s="31">
        <f t="shared" si="21"/>
        <v>174.89901765616767</v>
      </c>
      <c r="U57" s="31">
        <f t="shared" si="21"/>
        <v>172.43669305292721</v>
      </c>
      <c r="V57" s="31">
        <f t="shared" si="21"/>
        <v>189.78940489332672</v>
      </c>
      <c r="W57" s="31">
        <f t="shared" si="21"/>
        <v>189.19915995859688</v>
      </c>
      <c r="X57" s="31">
        <f t="shared" si="21"/>
        <v>177.92397888805382</v>
      </c>
      <c r="Y57" s="31">
        <f t="shared" si="21"/>
        <v>191.22478056691151</v>
      </c>
      <c r="Z57" s="31">
        <f t="shared" si="21"/>
        <v>205.54665604793857</v>
      </c>
      <c r="AA57" s="31">
        <f t="shared" si="21"/>
        <v>201.63019874100769</v>
      </c>
      <c r="AB57" s="31">
        <f t="shared" si="21"/>
        <v>206.98807764090091</v>
      </c>
      <c r="AC57" s="31">
        <f t="shared" si="21"/>
        <v>193.11555018661713</v>
      </c>
      <c r="AD57" s="24"/>
      <c r="AE57" s="17"/>
      <c r="AF57" s="17"/>
    </row>
    <row r="58" spans="1:32" x14ac:dyDescent="0.25">
      <c r="A58" s="50"/>
      <c r="B58" s="56"/>
      <c r="C58" s="40" t="s">
        <v>36</v>
      </c>
      <c r="D58" s="40"/>
      <c r="E58" s="32">
        <f t="shared" ref="E58:AC58" si="22">E56/E55</f>
        <v>2.1755438859714926E-2</v>
      </c>
      <c r="F58" s="32">
        <f t="shared" si="22"/>
        <v>2.1423106350420815E-2</v>
      </c>
      <c r="G58" s="32">
        <f t="shared" si="22"/>
        <v>1.9756838905775079E-2</v>
      </c>
      <c r="H58" s="32">
        <f t="shared" si="22"/>
        <v>2.0328381548084442E-2</v>
      </c>
      <c r="I58" s="32">
        <f t="shared" si="22"/>
        <v>1.8867924528301886E-2</v>
      </c>
      <c r="J58" s="32">
        <f t="shared" si="22"/>
        <v>1.8782870022539446E-2</v>
      </c>
      <c r="K58" s="32">
        <f t="shared" si="22"/>
        <v>2.2744503411675512E-2</v>
      </c>
      <c r="L58" s="32">
        <f t="shared" si="22"/>
        <v>2.1840873634945402E-2</v>
      </c>
      <c r="M58" s="32">
        <f t="shared" si="22"/>
        <v>2.1328958162428219E-2</v>
      </c>
      <c r="N58" s="32">
        <f t="shared" si="22"/>
        <v>2.3140495867768597E-2</v>
      </c>
      <c r="O58" s="32">
        <f t="shared" si="22"/>
        <v>1.996527777777778E-2</v>
      </c>
      <c r="P58" s="32">
        <f t="shared" si="22"/>
        <v>2.2959183673469389E-2</v>
      </c>
      <c r="Q58" s="32">
        <f t="shared" si="22"/>
        <v>1.8072289156626505E-2</v>
      </c>
      <c r="R58" s="32">
        <f t="shared" si="22"/>
        <v>2.5618374558303885E-2</v>
      </c>
      <c r="S58" s="32">
        <f t="shared" si="22"/>
        <v>2.3931623931623933E-2</v>
      </c>
      <c r="T58" s="32">
        <f t="shared" si="22"/>
        <v>2.2314049586776862E-2</v>
      </c>
      <c r="U58" s="32">
        <f t="shared" si="22"/>
        <v>2.0955574182732608E-2</v>
      </c>
      <c r="V58" s="32">
        <f t="shared" si="22"/>
        <v>2.2848438690022847E-2</v>
      </c>
      <c r="W58" s="32">
        <f t="shared" si="22"/>
        <v>1.9862490450725745E-2</v>
      </c>
      <c r="X58" s="32">
        <f t="shared" si="22"/>
        <v>1.9496344435418356E-2</v>
      </c>
      <c r="Y58" s="32">
        <f t="shared" si="22"/>
        <v>2.0408163265306121E-2</v>
      </c>
      <c r="Z58" s="32">
        <f t="shared" si="22"/>
        <v>2.3206751054852318E-2</v>
      </c>
      <c r="AA58" s="32">
        <f t="shared" si="22"/>
        <v>2.0071684587813624E-2</v>
      </c>
      <c r="AB58" s="32">
        <f t="shared" si="22"/>
        <v>2.2346368715083796E-2</v>
      </c>
      <c r="AC58" s="32">
        <f t="shared" si="22"/>
        <v>2.320359281437126E-2</v>
      </c>
      <c r="AD58" s="24"/>
      <c r="AE58" s="17"/>
      <c r="AF58" s="17"/>
    </row>
    <row r="59" spans="1:32" ht="15.75" thickBot="1" x14ac:dyDescent="0.3">
      <c r="A59" s="51"/>
      <c r="B59" s="57"/>
      <c r="C59" s="42" t="s">
        <v>37</v>
      </c>
      <c r="D59" s="42"/>
      <c r="E59" s="33">
        <f t="shared" ref="E59:AC59" si="23">COS(ATAN(E58))</f>
        <v>0.99976343441141291</v>
      </c>
      <c r="F59" s="33">
        <f t="shared" si="23"/>
        <v>0.99977060421493824</v>
      </c>
      <c r="G59" s="33">
        <f t="shared" si="23"/>
        <v>0.99980489077449874</v>
      </c>
      <c r="H59" s="33">
        <f t="shared" si="23"/>
        <v>0.99979344246846902</v>
      </c>
      <c r="I59" s="33">
        <f t="shared" si="23"/>
        <v>0.99982204822352216</v>
      </c>
      <c r="J59" s="33">
        <f t="shared" si="23"/>
        <v>0.99982364855757644</v>
      </c>
      <c r="K59" s="33">
        <f t="shared" si="23"/>
        <v>0.999741444093594</v>
      </c>
      <c r="L59" s="33">
        <f t="shared" si="23"/>
        <v>0.99976157341740002</v>
      </c>
      <c r="M59" s="33">
        <f t="shared" si="23"/>
        <v>0.99977261535104056</v>
      </c>
      <c r="N59" s="33">
        <f t="shared" si="23"/>
        <v>0.99973236620562167</v>
      </c>
      <c r="O59" s="33">
        <f t="shared" si="23"/>
        <v>0.99980075340625951</v>
      </c>
      <c r="P59" s="33">
        <f t="shared" si="23"/>
        <v>0.99973654209421148</v>
      </c>
      <c r="Q59" s="33">
        <f t="shared" si="23"/>
        <v>0.99983673617364055</v>
      </c>
      <c r="R59" s="33">
        <f t="shared" si="23"/>
        <v>0.99967201087838808</v>
      </c>
      <c r="S59" s="33">
        <f t="shared" si="23"/>
        <v>0.99971376163352255</v>
      </c>
      <c r="T59" s="33">
        <f t="shared" si="23"/>
        <v>0.99975113452739073</v>
      </c>
      <c r="U59" s="33">
        <f t="shared" si="23"/>
        <v>0.99978050424407205</v>
      </c>
      <c r="V59" s="33">
        <f t="shared" si="23"/>
        <v>0.99973907658179884</v>
      </c>
      <c r="W59" s="33">
        <f t="shared" si="23"/>
        <v>0.99980279908419056</v>
      </c>
      <c r="X59" s="33">
        <f t="shared" si="23"/>
        <v>0.999810000440298</v>
      </c>
      <c r="Y59" s="33">
        <f t="shared" si="23"/>
        <v>0.99979181846344622</v>
      </c>
      <c r="Z59" s="33">
        <f t="shared" si="23"/>
        <v>0.99973083206881808</v>
      </c>
      <c r="AA59" s="33">
        <f t="shared" si="23"/>
        <v>0.9997986245833278</v>
      </c>
      <c r="AB59" s="33">
        <f t="shared" si="23"/>
        <v>0.99975041337395554</v>
      </c>
      <c r="AC59" s="33">
        <f t="shared" si="23"/>
        <v>0.99973090529717556</v>
      </c>
      <c r="AD59" s="34"/>
      <c r="AE59" s="17"/>
      <c r="AF59" s="17"/>
    </row>
    <row r="60" spans="1:32" x14ac:dyDescent="0.25">
      <c r="A60" s="49" t="s">
        <v>59</v>
      </c>
      <c r="B60" s="55" t="s">
        <v>50</v>
      </c>
      <c r="C60" s="39" t="s">
        <v>30</v>
      </c>
      <c r="D60" s="39" t="s">
        <v>31</v>
      </c>
      <c r="E60" s="27">
        <v>0.4</v>
      </c>
      <c r="F60" s="27">
        <v>0.4</v>
      </c>
      <c r="G60" s="27">
        <v>0.4</v>
      </c>
      <c r="H60" s="27">
        <v>0.4</v>
      </c>
      <c r="I60" s="27">
        <v>0.4</v>
      </c>
      <c r="J60" s="27">
        <v>0.4</v>
      </c>
      <c r="K60" s="27">
        <v>0.4</v>
      </c>
      <c r="L60" s="27">
        <v>0.4</v>
      </c>
      <c r="M60" s="27">
        <v>0.4</v>
      </c>
      <c r="N60" s="27">
        <v>0.4</v>
      </c>
      <c r="O60" s="27">
        <v>0.4</v>
      </c>
      <c r="P60" s="27">
        <v>0.4</v>
      </c>
      <c r="Q60" s="27">
        <v>0.4</v>
      </c>
      <c r="R60" s="27">
        <v>0.4</v>
      </c>
      <c r="S60" s="27">
        <v>0.4</v>
      </c>
      <c r="T60" s="27">
        <v>0.4</v>
      </c>
      <c r="U60" s="27">
        <v>0.4</v>
      </c>
      <c r="V60" s="27">
        <v>0.4</v>
      </c>
      <c r="W60" s="27">
        <v>0.4</v>
      </c>
      <c r="X60" s="27">
        <v>0.4</v>
      </c>
      <c r="Y60" s="27">
        <v>0.4</v>
      </c>
      <c r="Z60" s="27">
        <v>0.4</v>
      </c>
      <c r="AA60" s="27">
        <v>0.4</v>
      </c>
      <c r="AB60" s="27">
        <v>0.4</v>
      </c>
      <c r="AC60" s="27">
        <v>0.4</v>
      </c>
      <c r="AD60" s="28"/>
      <c r="AE60" s="17"/>
      <c r="AF60" s="17"/>
    </row>
    <row r="61" spans="1:32" x14ac:dyDescent="0.25">
      <c r="A61" s="50"/>
      <c r="B61" s="56"/>
      <c r="C61" s="40" t="s">
        <v>32</v>
      </c>
      <c r="D61" s="40" t="s">
        <v>38</v>
      </c>
      <c r="E61" s="43">
        <v>346.05</v>
      </c>
      <c r="F61" s="43">
        <v>335.25</v>
      </c>
      <c r="G61" s="43">
        <v>324.3</v>
      </c>
      <c r="H61" s="43">
        <v>316.8</v>
      </c>
      <c r="I61" s="43">
        <v>316.5</v>
      </c>
      <c r="J61" s="43">
        <v>326.7</v>
      </c>
      <c r="K61" s="43">
        <v>316.95</v>
      </c>
      <c r="L61" s="43">
        <v>303</v>
      </c>
      <c r="M61" s="43">
        <v>284.40000000000003</v>
      </c>
      <c r="N61" s="43">
        <v>286.05</v>
      </c>
      <c r="O61" s="43">
        <v>292.8</v>
      </c>
      <c r="P61" s="43">
        <v>279.75</v>
      </c>
      <c r="Q61" s="43">
        <v>279.15000000000003</v>
      </c>
      <c r="R61" s="43">
        <v>270.89999999999998</v>
      </c>
      <c r="S61" s="43">
        <v>273.3</v>
      </c>
      <c r="T61" s="43">
        <v>276.45</v>
      </c>
      <c r="U61" s="43">
        <v>295.35000000000002</v>
      </c>
      <c r="V61" s="43">
        <v>302.25</v>
      </c>
      <c r="W61" s="43">
        <v>319.2</v>
      </c>
      <c r="X61" s="43">
        <v>338.25</v>
      </c>
      <c r="Y61" s="43">
        <v>331.65000000000003</v>
      </c>
      <c r="Z61" s="43">
        <v>335.25</v>
      </c>
      <c r="AA61" s="43">
        <v>343.95</v>
      </c>
      <c r="AB61" s="43">
        <v>346.95</v>
      </c>
      <c r="AC61" s="43">
        <v>324.45</v>
      </c>
      <c r="AD61" s="36"/>
      <c r="AE61" s="17"/>
      <c r="AF61" s="17"/>
    </row>
    <row r="62" spans="1:32" x14ac:dyDescent="0.25">
      <c r="A62" s="50"/>
      <c r="B62" s="56"/>
      <c r="C62" s="40" t="s">
        <v>33</v>
      </c>
      <c r="D62" s="40" t="s">
        <v>39</v>
      </c>
      <c r="E62" s="44">
        <v>11.4</v>
      </c>
      <c r="F62" s="44">
        <v>11.25</v>
      </c>
      <c r="G62" s="44">
        <v>10.8</v>
      </c>
      <c r="H62" s="44">
        <v>10.200000000000001</v>
      </c>
      <c r="I62" s="44">
        <v>10.200000000000001</v>
      </c>
      <c r="J62" s="44">
        <v>11.1</v>
      </c>
      <c r="K62" s="44">
        <v>10.200000000000001</v>
      </c>
      <c r="L62" s="44">
        <v>9.6</v>
      </c>
      <c r="M62" s="44">
        <v>9.15</v>
      </c>
      <c r="N62" s="44">
        <v>9.15</v>
      </c>
      <c r="O62" s="44">
        <v>10.050000000000001</v>
      </c>
      <c r="P62" s="44">
        <v>10.65</v>
      </c>
      <c r="Q62" s="44">
        <v>10.950000000000001</v>
      </c>
      <c r="R62" s="44">
        <v>10.5</v>
      </c>
      <c r="S62" s="44">
        <v>11.25</v>
      </c>
      <c r="T62" s="44">
        <v>11.25</v>
      </c>
      <c r="U62" s="44">
        <v>11.700000000000001</v>
      </c>
      <c r="V62" s="44">
        <v>11.4</v>
      </c>
      <c r="W62" s="44">
        <v>12.15</v>
      </c>
      <c r="X62" s="44">
        <v>12.9</v>
      </c>
      <c r="Y62" s="44">
        <v>12.75</v>
      </c>
      <c r="Z62" s="44">
        <v>13.05</v>
      </c>
      <c r="AA62" s="44">
        <v>13.05</v>
      </c>
      <c r="AB62" s="44">
        <v>12.6</v>
      </c>
      <c r="AC62" s="44">
        <v>12.3</v>
      </c>
      <c r="AD62" s="24"/>
      <c r="AE62" s="17"/>
      <c r="AF62" s="17"/>
    </row>
    <row r="63" spans="1:32" x14ac:dyDescent="0.25">
      <c r="A63" s="50"/>
      <c r="B63" s="56"/>
      <c r="C63" s="40" t="s">
        <v>34</v>
      </c>
      <c r="D63" s="40" t="s">
        <v>35</v>
      </c>
      <c r="E63" s="31">
        <f t="shared" ref="E63:AC63" si="24">SQRT(POWER(E61,2)+POWER(E62,2))/E60/1.73</f>
        <v>500.34353383555128</v>
      </c>
      <c r="F63" s="31">
        <f t="shared" si="24"/>
        <v>484.73801341057111</v>
      </c>
      <c r="G63" s="31">
        <f t="shared" si="24"/>
        <v>468.90142146499136</v>
      </c>
      <c r="H63" s="31">
        <f t="shared" si="24"/>
        <v>458.04069654920272</v>
      </c>
      <c r="I63" s="31">
        <f t="shared" si="24"/>
        <v>457.60739528200332</v>
      </c>
      <c r="J63" s="31">
        <f t="shared" si="24"/>
        <v>472.38224437139223</v>
      </c>
      <c r="K63" s="31">
        <f t="shared" si="24"/>
        <v>458.25734734222249</v>
      </c>
      <c r="L63" s="31">
        <f t="shared" si="24"/>
        <v>438.08098419350682</v>
      </c>
      <c r="M63" s="31">
        <f t="shared" si="24"/>
        <v>411.19530836107919</v>
      </c>
      <c r="N63" s="31">
        <f t="shared" si="24"/>
        <v>413.5784754445005</v>
      </c>
      <c r="O63" s="31">
        <f t="shared" si="24"/>
        <v>423.37055805915554</v>
      </c>
      <c r="P63" s="31">
        <f t="shared" si="24"/>
        <v>404.55584939555996</v>
      </c>
      <c r="Q63" s="31">
        <f t="shared" si="24"/>
        <v>403.70618644144929</v>
      </c>
      <c r="R63" s="31">
        <f t="shared" si="24"/>
        <v>391.76793642140404</v>
      </c>
      <c r="S63" s="31">
        <f t="shared" si="24"/>
        <v>395.27665751996159</v>
      </c>
      <c r="T63" s="31">
        <f t="shared" si="24"/>
        <v>399.82487280695665</v>
      </c>
      <c r="U63" s="31">
        <f t="shared" si="24"/>
        <v>427.14111438702105</v>
      </c>
      <c r="V63" s="31">
        <f t="shared" si="24"/>
        <v>437.08802194806111</v>
      </c>
      <c r="W63" s="31">
        <f t="shared" si="24"/>
        <v>461.60571467408573</v>
      </c>
      <c r="X63" s="31">
        <f t="shared" si="24"/>
        <v>489.15592097738232</v>
      </c>
      <c r="Y63" s="31">
        <f t="shared" si="24"/>
        <v>479.61703890655212</v>
      </c>
      <c r="Z63" s="31">
        <f t="shared" si="24"/>
        <v>484.8322213089175</v>
      </c>
      <c r="AA63" s="31">
        <f t="shared" si="24"/>
        <v>497.39520181179074</v>
      </c>
      <c r="AB63" s="31">
        <f t="shared" si="24"/>
        <v>501.70335026848323</v>
      </c>
      <c r="AC63" s="31">
        <f t="shared" si="24"/>
        <v>469.19518019567067</v>
      </c>
      <c r="AD63" s="24"/>
      <c r="AE63" s="17"/>
      <c r="AF63" s="17"/>
    </row>
    <row r="64" spans="1:32" x14ac:dyDescent="0.25">
      <c r="A64" s="50"/>
      <c r="B64" s="56"/>
      <c r="C64" s="40" t="s">
        <v>36</v>
      </c>
      <c r="D64" s="40"/>
      <c r="E64" s="32">
        <f t="shared" ref="E64:AC64" si="25">E62/E61</f>
        <v>3.2943216298222798E-2</v>
      </c>
      <c r="F64" s="32">
        <f t="shared" si="25"/>
        <v>3.3557046979865772E-2</v>
      </c>
      <c r="G64" s="32">
        <f t="shared" si="25"/>
        <v>3.330249768732655E-2</v>
      </c>
      <c r="H64" s="32">
        <f t="shared" si="25"/>
        <v>3.2196969696969696E-2</v>
      </c>
      <c r="I64" s="32">
        <f t="shared" si="25"/>
        <v>3.2227488151658774E-2</v>
      </c>
      <c r="J64" s="32">
        <f t="shared" si="25"/>
        <v>3.3976124885215793E-2</v>
      </c>
      <c r="K64" s="32">
        <f t="shared" si="25"/>
        <v>3.218173213440606E-2</v>
      </c>
      <c r="L64" s="32">
        <f t="shared" si="25"/>
        <v>3.1683168316831684E-2</v>
      </c>
      <c r="M64" s="32">
        <f t="shared" si="25"/>
        <v>3.2172995780590713E-2</v>
      </c>
      <c r="N64" s="32">
        <f t="shared" si="25"/>
        <v>3.1987414787624541E-2</v>
      </c>
      <c r="O64" s="32">
        <f t="shared" si="25"/>
        <v>3.4323770491803282E-2</v>
      </c>
      <c r="P64" s="32">
        <f t="shared" si="25"/>
        <v>3.8069705093833783E-2</v>
      </c>
      <c r="Q64" s="32">
        <f t="shared" si="25"/>
        <v>3.9226222461042452E-2</v>
      </c>
      <c r="R64" s="32">
        <f t="shared" si="25"/>
        <v>3.8759689922480627E-2</v>
      </c>
      <c r="S64" s="32">
        <f t="shared" si="25"/>
        <v>4.1163556531284298E-2</v>
      </c>
      <c r="T64" s="32">
        <f t="shared" si="25"/>
        <v>4.0694519804666304E-2</v>
      </c>
      <c r="U64" s="32">
        <f t="shared" si="25"/>
        <v>3.9614017267648551E-2</v>
      </c>
      <c r="V64" s="32">
        <f t="shared" si="25"/>
        <v>3.7717121588089333E-2</v>
      </c>
      <c r="W64" s="32">
        <f t="shared" si="25"/>
        <v>3.8063909774436092E-2</v>
      </c>
      <c r="X64" s="32">
        <f t="shared" si="25"/>
        <v>3.8137472283813749E-2</v>
      </c>
      <c r="Y64" s="32">
        <f t="shared" si="25"/>
        <v>3.8444142921754861E-2</v>
      </c>
      <c r="Z64" s="32">
        <f t="shared" si="25"/>
        <v>3.8926174496644296E-2</v>
      </c>
      <c r="AA64" s="32">
        <f t="shared" si="25"/>
        <v>3.7941561273440907E-2</v>
      </c>
      <c r="AB64" s="32">
        <f t="shared" si="25"/>
        <v>3.6316472114137487E-2</v>
      </c>
      <c r="AC64" s="32">
        <f t="shared" si="25"/>
        <v>3.7910309754969951E-2</v>
      </c>
      <c r="AD64" s="24"/>
      <c r="AE64" s="17"/>
      <c r="AF64" s="17"/>
    </row>
    <row r="65" spans="1:34" ht="15.75" thickBot="1" x14ac:dyDescent="0.3">
      <c r="A65" s="51"/>
      <c r="B65" s="57"/>
      <c r="C65" s="42" t="s">
        <v>37</v>
      </c>
      <c r="D65" s="42"/>
      <c r="E65" s="33">
        <f t="shared" ref="E65:AC65" si="26">COS(ATAN(E64))</f>
        <v>0.99945781351822094</v>
      </c>
      <c r="F65" s="33">
        <f t="shared" si="26"/>
        <v>0.99943743737039037</v>
      </c>
      <c r="G65" s="33">
        <f t="shared" si="26"/>
        <v>0.99944593265025761</v>
      </c>
      <c r="H65" s="33">
        <f t="shared" si="26"/>
        <v>0.99948208021056317</v>
      </c>
      <c r="I65" s="33">
        <f t="shared" si="26"/>
        <v>0.99948109867121948</v>
      </c>
      <c r="J65" s="33">
        <f t="shared" si="26"/>
        <v>0.99942331070855683</v>
      </c>
      <c r="K65" s="33">
        <f t="shared" si="26"/>
        <v>0.99948256993646711</v>
      </c>
      <c r="L65" s="33">
        <f t="shared" si="26"/>
        <v>0.99949846597973024</v>
      </c>
      <c r="M65" s="33">
        <f t="shared" si="26"/>
        <v>0.99948285061327868</v>
      </c>
      <c r="N65" s="33">
        <f t="shared" si="26"/>
        <v>0.99948879491092479</v>
      </c>
      <c r="O65" s="33">
        <f t="shared" si="26"/>
        <v>0.99941145936774434</v>
      </c>
      <c r="P65" s="33">
        <f t="shared" si="26"/>
        <v>0.99927613550601047</v>
      </c>
      <c r="Q65" s="33">
        <f t="shared" si="26"/>
        <v>0.99923153844393986</v>
      </c>
      <c r="R65" s="33">
        <f t="shared" si="26"/>
        <v>0.99924968851513785</v>
      </c>
      <c r="S65" s="33">
        <f t="shared" si="26"/>
        <v>0.99915385595934714</v>
      </c>
      <c r="T65" s="33">
        <f t="shared" si="26"/>
        <v>0.99917300504229234</v>
      </c>
      <c r="U65" s="33">
        <f t="shared" si="26"/>
        <v>0.99921628709051225</v>
      </c>
      <c r="V65" s="33">
        <f t="shared" si="26"/>
        <v>0.99928946737254865</v>
      </c>
      <c r="W65" s="33">
        <f t="shared" si="26"/>
        <v>0.99927635563666373</v>
      </c>
      <c r="X65" s="33">
        <f t="shared" si="26"/>
        <v>0.99927355894621439</v>
      </c>
      <c r="Y65" s="33">
        <f t="shared" si="26"/>
        <v>0.99926184205837965</v>
      </c>
      <c r="Z65" s="33">
        <f t="shared" si="26"/>
        <v>0.99924323637391144</v>
      </c>
      <c r="AA65" s="33">
        <f t="shared" si="26"/>
        <v>0.99928099516008029</v>
      </c>
      <c r="AB65" s="33">
        <f t="shared" si="26"/>
        <v>0.99934120850824648</v>
      </c>
      <c r="AC65" s="33">
        <f t="shared" si="26"/>
        <v>0.99928217785050544</v>
      </c>
      <c r="AD65" s="34"/>
      <c r="AE65" s="17"/>
      <c r="AF65" s="17"/>
    </row>
    <row r="66" spans="1:34" x14ac:dyDescent="0.25">
      <c r="A66" s="49" t="s">
        <v>58</v>
      </c>
      <c r="B66" s="52" t="s">
        <v>48</v>
      </c>
      <c r="C66" s="39" t="s">
        <v>30</v>
      </c>
      <c r="D66" s="39" t="s">
        <v>31</v>
      </c>
      <c r="E66" s="27">
        <v>0.4</v>
      </c>
      <c r="F66" s="27">
        <v>0.4</v>
      </c>
      <c r="G66" s="27">
        <v>0.4</v>
      </c>
      <c r="H66" s="27">
        <v>0.4</v>
      </c>
      <c r="I66" s="27">
        <v>0.4</v>
      </c>
      <c r="J66" s="27">
        <v>0.4</v>
      </c>
      <c r="K66" s="27">
        <v>0.4</v>
      </c>
      <c r="L66" s="27">
        <v>0.4</v>
      </c>
      <c r="M66" s="27">
        <v>0.4</v>
      </c>
      <c r="N66" s="27">
        <v>0.4</v>
      </c>
      <c r="O66" s="27">
        <v>0.4</v>
      </c>
      <c r="P66" s="27">
        <v>0.4</v>
      </c>
      <c r="Q66" s="27">
        <v>0.4</v>
      </c>
      <c r="R66" s="27">
        <v>0.4</v>
      </c>
      <c r="S66" s="27">
        <v>0.4</v>
      </c>
      <c r="T66" s="27">
        <v>0.4</v>
      </c>
      <c r="U66" s="27">
        <v>0.4</v>
      </c>
      <c r="V66" s="27">
        <v>0.4</v>
      </c>
      <c r="W66" s="27">
        <v>0.4</v>
      </c>
      <c r="X66" s="27">
        <v>0.4</v>
      </c>
      <c r="Y66" s="27">
        <v>0.4</v>
      </c>
      <c r="Z66" s="27">
        <v>0.4</v>
      </c>
      <c r="AA66" s="27">
        <v>0.4</v>
      </c>
      <c r="AB66" s="27">
        <v>0.4</v>
      </c>
      <c r="AC66" s="27">
        <v>0.4</v>
      </c>
      <c r="AD66" s="28"/>
      <c r="AE66" s="17"/>
      <c r="AF66" s="17"/>
    </row>
    <row r="67" spans="1:34" x14ac:dyDescent="0.25">
      <c r="A67" s="50"/>
      <c r="B67" s="53"/>
      <c r="C67" s="40" t="s">
        <v>32</v>
      </c>
      <c r="D67" s="40" t="s">
        <v>38</v>
      </c>
      <c r="E67" s="43">
        <v>345.5</v>
      </c>
      <c r="F67" s="43">
        <v>337.7</v>
      </c>
      <c r="G67" s="43">
        <v>329.6</v>
      </c>
      <c r="H67" s="43">
        <v>315.60000000000002</v>
      </c>
      <c r="I67" s="43">
        <v>309.3</v>
      </c>
      <c r="J67" s="43">
        <v>307.60000000000002</v>
      </c>
      <c r="K67" s="43">
        <v>308.7</v>
      </c>
      <c r="L67" s="43">
        <v>289.90000000000003</v>
      </c>
      <c r="M67" s="43">
        <v>259</v>
      </c>
      <c r="N67" s="43">
        <v>273.60000000000002</v>
      </c>
      <c r="O67" s="43">
        <v>275.2</v>
      </c>
      <c r="P67" s="43">
        <v>264.89999999999998</v>
      </c>
      <c r="Q67" s="43">
        <v>258.60000000000002</v>
      </c>
      <c r="R67" s="43">
        <v>250.8</v>
      </c>
      <c r="S67" s="43">
        <v>243.70000000000002</v>
      </c>
      <c r="T67" s="43">
        <v>251.4</v>
      </c>
      <c r="U67" s="43">
        <v>262.2</v>
      </c>
      <c r="V67" s="43">
        <v>248.70000000000002</v>
      </c>
      <c r="W67" s="43">
        <v>277.2</v>
      </c>
      <c r="X67" s="43">
        <v>308.7</v>
      </c>
      <c r="Y67" s="43">
        <v>303.3</v>
      </c>
      <c r="Z67" s="43">
        <v>306.60000000000002</v>
      </c>
      <c r="AA67" s="43">
        <v>315.40000000000003</v>
      </c>
      <c r="AB67" s="43">
        <v>332.6</v>
      </c>
      <c r="AC67" s="43">
        <v>320.60000000000002</v>
      </c>
      <c r="AD67" s="36"/>
      <c r="AE67" s="17"/>
      <c r="AF67" s="17"/>
    </row>
    <row r="68" spans="1:34" x14ac:dyDescent="0.25">
      <c r="A68" s="50"/>
      <c r="B68" s="53"/>
      <c r="C68" s="40" t="s">
        <v>33</v>
      </c>
      <c r="D68" s="40" t="s">
        <v>39</v>
      </c>
      <c r="E68" s="44">
        <v>9.5</v>
      </c>
      <c r="F68" s="44">
        <v>8.9</v>
      </c>
      <c r="G68" s="44">
        <v>7.9</v>
      </c>
      <c r="H68" s="44">
        <v>7.9</v>
      </c>
      <c r="I68" s="44">
        <v>7.8</v>
      </c>
      <c r="J68" s="44">
        <v>7.9</v>
      </c>
      <c r="K68" s="44">
        <v>7.2</v>
      </c>
      <c r="L68" s="44">
        <v>7.2</v>
      </c>
      <c r="M68" s="44">
        <v>6.6000000000000005</v>
      </c>
      <c r="N68" s="44">
        <v>8</v>
      </c>
      <c r="O68" s="44">
        <v>8.6</v>
      </c>
      <c r="P68" s="44">
        <v>9.5</v>
      </c>
      <c r="Q68" s="44">
        <v>8.8000000000000007</v>
      </c>
      <c r="R68" s="44">
        <v>9.1</v>
      </c>
      <c r="S68" s="44">
        <v>9.2000000000000011</v>
      </c>
      <c r="T68" s="44">
        <v>8.7000000000000011</v>
      </c>
      <c r="U68" s="44">
        <v>9</v>
      </c>
      <c r="V68" s="44">
        <v>8.5</v>
      </c>
      <c r="W68" s="44">
        <v>9.3000000000000007</v>
      </c>
      <c r="X68" s="44">
        <v>10.3</v>
      </c>
      <c r="Y68" s="44">
        <v>10.3</v>
      </c>
      <c r="Z68" s="44">
        <v>11.3</v>
      </c>
      <c r="AA68" s="44">
        <v>10.4</v>
      </c>
      <c r="AB68" s="44">
        <v>10.1</v>
      </c>
      <c r="AC68" s="44">
        <v>9.1</v>
      </c>
      <c r="AD68" s="24"/>
      <c r="AE68" s="17"/>
      <c r="AF68" s="17"/>
    </row>
    <row r="69" spans="1:34" x14ac:dyDescent="0.25">
      <c r="A69" s="50"/>
      <c r="B69" s="53"/>
      <c r="C69" s="40" t="s">
        <v>34</v>
      </c>
      <c r="D69" s="40" t="s">
        <v>35</v>
      </c>
      <c r="E69" s="31">
        <f t="shared" ref="E69:AC69" si="27">SQRT(POWER(E67,2)+POWER(E68,2))/E66/1.73</f>
        <v>499.46616060338994</v>
      </c>
      <c r="F69" s="31">
        <f t="shared" si="27"/>
        <v>488.17522874582767</v>
      </c>
      <c r="G69" s="31">
        <f t="shared" si="27"/>
        <v>476.43737250080062</v>
      </c>
      <c r="H69" s="31">
        <f t="shared" si="27"/>
        <v>456.21222496365465</v>
      </c>
      <c r="I69" s="31">
        <f t="shared" si="27"/>
        <v>447.10742121902308</v>
      </c>
      <c r="J69" s="31">
        <f t="shared" si="27"/>
        <v>444.65524560827777</v>
      </c>
      <c r="K69" s="31">
        <f t="shared" si="27"/>
        <v>446.21958612518574</v>
      </c>
      <c r="L69" s="31">
        <f t="shared" si="27"/>
        <v>419.05982132639724</v>
      </c>
      <c r="M69" s="31">
        <f t="shared" si="27"/>
        <v>374.39895811680907</v>
      </c>
      <c r="N69" s="31">
        <f t="shared" si="27"/>
        <v>395.5447024220569</v>
      </c>
      <c r="O69" s="31">
        <f t="shared" si="27"/>
        <v>397.88199741273479</v>
      </c>
      <c r="P69" s="31">
        <f t="shared" si="27"/>
        <v>383.04955572842027</v>
      </c>
      <c r="Q69" s="31">
        <f t="shared" si="27"/>
        <v>373.91573119963533</v>
      </c>
      <c r="R69" s="31">
        <f t="shared" si="27"/>
        <v>362.66623902545018</v>
      </c>
      <c r="S69" s="31">
        <f t="shared" si="27"/>
        <v>352.41848888231033</v>
      </c>
      <c r="T69" s="31">
        <f t="shared" si="27"/>
        <v>363.51227160322185</v>
      </c>
      <c r="U69" s="31">
        <f t="shared" si="27"/>
        <v>379.12487972893979</v>
      </c>
      <c r="V69" s="31">
        <f t="shared" si="27"/>
        <v>359.6029088636746</v>
      </c>
      <c r="W69" s="31">
        <f t="shared" si="27"/>
        <v>400.80341418849321</v>
      </c>
      <c r="X69" s="31">
        <f t="shared" si="27"/>
        <v>446.34651112364287</v>
      </c>
      <c r="Y69" s="31">
        <f t="shared" si="27"/>
        <v>438.5474601877367</v>
      </c>
      <c r="Z69" s="31">
        <f t="shared" si="27"/>
        <v>443.36440002839242</v>
      </c>
      <c r="AA69" s="31">
        <f t="shared" si="27"/>
        <v>456.02806101755459</v>
      </c>
      <c r="AB69" s="31">
        <f t="shared" si="27"/>
        <v>480.85739456403604</v>
      </c>
      <c r="AC69" s="31">
        <f t="shared" si="27"/>
        <v>463.48139085175347</v>
      </c>
      <c r="AD69" s="24"/>
    </row>
    <row r="70" spans="1:34" x14ac:dyDescent="0.25">
      <c r="A70" s="50"/>
      <c r="B70" s="53"/>
      <c r="C70" s="40" t="s">
        <v>36</v>
      </c>
      <c r="D70" s="40"/>
      <c r="E70" s="32">
        <f t="shared" ref="E70:AC70" si="28">E68/E67</f>
        <v>2.7496382054992764E-2</v>
      </c>
      <c r="F70" s="32">
        <f t="shared" si="28"/>
        <v>2.6354752739117561E-2</v>
      </c>
      <c r="G70" s="32">
        <f t="shared" si="28"/>
        <v>2.3968446601941747E-2</v>
      </c>
      <c r="H70" s="32">
        <f t="shared" si="28"/>
        <v>2.5031685678073508E-2</v>
      </c>
      <c r="I70" s="32">
        <f t="shared" si="28"/>
        <v>2.5218234723569349E-2</v>
      </c>
      <c r="J70" s="32">
        <f t="shared" si="28"/>
        <v>2.5682704811443434E-2</v>
      </c>
      <c r="K70" s="32">
        <f t="shared" si="28"/>
        <v>2.3323615160349857E-2</v>
      </c>
      <c r="L70" s="32">
        <f t="shared" si="28"/>
        <v>2.483615039668851E-2</v>
      </c>
      <c r="M70" s="32">
        <f t="shared" si="28"/>
        <v>2.5482625482625483E-2</v>
      </c>
      <c r="N70" s="32">
        <f t="shared" si="28"/>
        <v>2.9239766081871343E-2</v>
      </c>
      <c r="O70" s="32">
        <f t="shared" si="28"/>
        <v>3.125E-2</v>
      </c>
      <c r="P70" s="32">
        <f t="shared" si="28"/>
        <v>3.5862589656474146E-2</v>
      </c>
      <c r="Q70" s="32">
        <f t="shared" si="28"/>
        <v>3.4029389017788091E-2</v>
      </c>
      <c r="R70" s="32">
        <f t="shared" si="28"/>
        <v>3.6283891547049439E-2</v>
      </c>
      <c r="S70" s="32">
        <f t="shared" si="28"/>
        <v>3.7751333606893721E-2</v>
      </c>
      <c r="T70" s="32">
        <f t="shared" si="28"/>
        <v>3.4606205250596662E-2</v>
      </c>
      <c r="U70" s="32">
        <f t="shared" si="28"/>
        <v>3.4324942791762014E-2</v>
      </c>
      <c r="V70" s="32">
        <f t="shared" si="28"/>
        <v>3.4177724165661436E-2</v>
      </c>
      <c r="W70" s="32">
        <f t="shared" si="28"/>
        <v>3.3549783549783552E-2</v>
      </c>
      <c r="X70" s="32">
        <f t="shared" si="28"/>
        <v>3.336572724327827E-2</v>
      </c>
      <c r="Y70" s="32">
        <f t="shared" si="28"/>
        <v>3.3959775799538412E-2</v>
      </c>
      <c r="Z70" s="32">
        <f t="shared" si="28"/>
        <v>3.6855838225701237E-2</v>
      </c>
      <c r="AA70" s="32">
        <f t="shared" si="28"/>
        <v>3.2974001268230815E-2</v>
      </c>
      <c r="AB70" s="32">
        <f t="shared" si="28"/>
        <v>3.0366806975345759E-2</v>
      </c>
      <c r="AC70" s="32">
        <f t="shared" si="28"/>
        <v>2.838427947598253E-2</v>
      </c>
      <c r="AD70" s="24"/>
    </row>
    <row r="71" spans="1:34" ht="15.75" thickBot="1" x14ac:dyDescent="0.3">
      <c r="A71" s="51"/>
      <c r="B71" s="54"/>
      <c r="C71" s="42" t="s">
        <v>37</v>
      </c>
      <c r="D71" s="42"/>
      <c r="E71" s="33">
        <f t="shared" ref="E71:AC71" si="29">COS(ATAN(E70))</f>
        <v>0.99962218870691233</v>
      </c>
      <c r="F71" s="33">
        <f t="shared" si="29"/>
        <v>0.99965289431124527</v>
      </c>
      <c r="G71" s="33">
        <f t="shared" si="29"/>
        <v>0.99971288048752249</v>
      </c>
      <c r="H71" s="33">
        <f t="shared" si="29"/>
        <v>0.99968685450764438</v>
      </c>
      <c r="I71" s="33">
        <f t="shared" si="29"/>
        <v>0.99968217190499653</v>
      </c>
      <c r="J71" s="33">
        <f t="shared" si="29"/>
        <v>0.99967036239987228</v>
      </c>
      <c r="K71" s="33">
        <f t="shared" si="29"/>
        <v>0.99972811540998119</v>
      </c>
      <c r="L71" s="33">
        <f t="shared" si="29"/>
        <v>0.99969172542517204</v>
      </c>
      <c r="M71" s="33">
        <f t="shared" si="29"/>
        <v>0.9996754759414358</v>
      </c>
      <c r="N71" s="33">
        <f t="shared" si="29"/>
        <v>0.99957279195582827</v>
      </c>
      <c r="O71" s="33">
        <f t="shared" si="29"/>
        <v>0.99951207608707882</v>
      </c>
      <c r="P71" s="33">
        <f t="shared" si="29"/>
        <v>0.99935755696189266</v>
      </c>
      <c r="Q71" s="33">
        <f t="shared" si="29"/>
        <v>0.99942150271767549</v>
      </c>
      <c r="R71" s="33">
        <f t="shared" si="29"/>
        <v>0.99934238885496707</v>
      </c>
      <c r="S71" s="33">
        <f t="shared" si="29"/>
        <v>0.99928817916079704</v>
      </c>
      <c r="T71" s="33">
        <f t="shared" si="29"/>
        <v>0.99940174257556302</v>
      </c>
      <c r="U71" s="33">
        <f t="shared" si="29"/>
        <v>0.99941141920030896</v>
      </c>
      <c r="V71" s="33">
        <f t="shared" si="29"/>
        <v>0.99941645277419278</v>
      </c>
      <c r="W71" s="33">
        <f t="shared" si="29"/>
        <v>0.99943768067228511</v>
      </c>
      <c r="X71" s="33">
        <f t="shared" si="29"/>
        <v>0.99944382845725788</v>
      </c>
      <c r="Y71" s="33">
        <f t="shared" si="29"/>
        <v>0.99942386509371806</v>
      </c>
      <c r="Z71" s="33">
        <f t="shared" si="29"/>
        <v>0.99932151473292807</v>
      </c>
      <c r="AA71" s="33">
        <f t="shared" si="29"/>
        <v>0.99945680053943908</v>
      </c>
      <c r="AB71" s="33">
        <f t="shared" si="29"/>
        <v>0.9995392471525828</v>
      </c>
      <c r="AC71" s="33">
        <f t="shared" si="29"/>
        <v>0.99959740958844256</v>
      </c>
      <c r="AD71" s="34"/>
    </row>
    <row r="72" spans="1:34" x14ac:dyDescent="0.25">
      <c r="A72" s="49" t="s">
        <v>57</v>
      </c>
      <c r="B72" s="52" t="s">
        <v>72</v>
      </c>
      <c r="C72" s="39" t="s">
        <v>30</v>
      </c>
      <c r="D72" s="39" t="s">
        <v>31</v>
      </c>
      <c r="E72" s="27">
        <v>6</v>
      </c>
      <c r="F72" s="27">
        <v>6</v>
      </c>
      <c r="G72" s="27">
        <v>6</v>
      </c>
      <c r="H72" s="27">
        <v>6</v>
      </c>
      <c r="I72" s="27">
        <v>6</v>
      </c>
      <c r="J72" s="27">
        <v>6</v>
      </c>
      <c r="K72" s="27">
        <v>6</v>
      </c>
      <c r="L72" s="27">
        <v>6</v>
      </c>
      <c r="M72" s="27">
        <v>6</v>
      </c>
      <c r="N72" s="27">
        <v>6</v>
      </c>
      <c r="O72" s="27">
        <v>6</v>
      </c>
      <c r="P72" s="27">
        <v>6</v>
      </c>
      <c r="Q72" s="27">
        <v>6</v>
      </c>
      <c r="R72" s="27">
        <v>6</v>
      </c>
      <c r="S72" s="27">
        <v>6</v>
      </c>
      <c r="T72" s="27">
        <v>6</v>
      </c>
      <c r="U72" s="27">
        <v>6</v>
      </c>
      <c r="V72" s="27">
        <v>6</v>
      </c>
      <c r="W72" s="27">
        <v>6</v>
      </c>
      <c r="X72" s="27">
        <v>6</v>
      </c>
      <c r="Y72" s="27">
        <v>6</v>
      </c>
      <c r="Z72" s="27">
        <v>6</v>
      </c>
      <c r="AA72" s="27">
        <v>6</v>
      </c>
      <c r="AB72" s="27">
        <v>6</v>
      </c>
      <c r="AC72" s="27">
        <v>6</v>
      </c>
      <c r="AD72" s="28"/>
      <c r="AE72" s="22"/>
      <c r="AF72" s="21"/>
    </row>
    <row r="73" spans="1:34" x14ac:dyDescent="0.25">
      <c r="A73" s="50"/>
      <c r="B73" s="53"/>
      <c r="C73" s="40" t="s">
        <v>32</v>
      </c>
      <c r="D73" s="40" t="s">
        <v>38</v>
      </c>
      <c r="E73" s="45">
        <v>123.43499999999999</v>
      </c>
      <c r="F73" s="45">
        <v>130.45500000000001</v>
      </c>
      <c r="G73" s="45">
        <v>123.92999999999999</v>
      </c>
      <c r="H73" s="45">
        <v>119.65500000000002</v>
      </c>
      <c r="I73" s="45">
        <v>114.075</v>
      </c>
      <c r="J73" s="45">
        <v>141.61499999999998</v>
      </c>
      <c r="K73" s="45">
        <v>140.4</v>
      </c>
      <c r="L73" s="45">
        <v>425.20500000000004</v>
      </c>
      <c r="M73" s="45">
        <v>480.23999999999995</v>
      </c>
      <c r="N73" s="45">
        <v>473.84999999999997</v>
      </c>
      <c r="O73" s="45">
        <v>483.52499999999998</v>
      </c>
      <c r="P73" s="45">
        <v>369.71999999999997</v>
      </c>
      <c r="Q73" s="45">
        <v>460.53000000000003</v>
      </c>
      <c r="R73" s="45">
        <v>375.21</v>
      </c>
      <c r="S73" s="45">
        <v>428.76</v>
      </c>
      <c r="T73" s="45">
        <v>356.03999999999996</v>
      </c>
      <c r="U73" s="45">
        <v>351.76500000000004</v>
      </c>
      <c r="V73" s="45">
        <v>257.31</v>
      </c>
      <c r="W73" s="45">
        <v>262.34999999999997</v>
      </c>
      <c r="X73" s="45">
        <v>234.17999999999998</v>
      </c>
      <c r="Y73" s="45">
        <v>320.17500000000001</v>
      </c>
      <c r="Z73" s="45">
        <v>283.14</v>
      </c>
      <c r="AA73" s="45">
        <v>281.33999999999997</v>
      </c>
      <c r="AB73" s="45">
        <v>254.33999999999997</v>
      </c>
      <c r="AC73" s="45">
        <v>144.85499999999999</v>
      </c>
      <c r="AD73" s="36"/>
      <c r="AE73" s="20">
        <f>SUM(E73:AC73)</f>
        <v>7136.1000000000022</v>
      </c>
      <c r="AF73" s="23">
        <f>AE73*30</f>
        <v>214083.00000000006</v>
      </c>
      <c r="AH73" s="26">
        <v>2</v>
      </c>
    </row>
    <row r="74" spans="1:34" x14ac:dyDescent="0.25">
      <c r="A74" s="50"/>
      <c r="B74" s="53"/>
      <c r="C74" s="40" t="s">
        <v>33</v>
      </c>
      <c r="D74" s="40" t="s">
        <v>39</v>
      </c>
      <c r="E74" s="46">
        <v>81.944999999999993</v>
      </c>
      <c r="F74" s="46">
        <v>83.789999999999992</v>
      </c>
      <c r="G74" s="46">
        <v>82.8</v>
      </c>
      <c r="H74" s="46">
        <v>82.35</v>
      </c>
      <c r="I74" s="46">
        <v>77.490000000000009</v>
      </c>
      <c r="J74" s="46">
        <v>76.635000000000005</v>
      </c>
      <c r="K74" s="46">
        <v>71.010000000000005</v>
      </c>
      <c r="L74" s="46">
        <v>214.56</v>
      </c>
      <c r="M74" s="46">
        <v>293.89499999999998</v>
      </c>
      <c r="N74" s="46">
        <v>284.21999999999997</v>
      </c>
      <c r="O74" s="46">
        <v>290.745</v>
      </c>
      <c r="P74" s="46">
        <v>243.67499999999998</v>
      </c>
      <c r="Q74" s="46">
        <v>277.47000000000003</v>
      </c>
      <c r="R74" s="46">
        <v>184.185</v>
      </c>
      <c r="S74" s="46">
        <v>273.64500000000004</v>
      </c>
      <c r="T74" s="46">
        <v>254.79000000000002</v>
      </c>
      <c r="U74" s="46">
        <v>183.86999999999998</v>
      </c>
      <c r="V74" s="46">
        <v>154.26</v>
      </c>
      <c r="W74" s="46">
        <v>165.64499999999998</v>
      </c>
      <c r="X74" s="46">
        <v>145.53</v>
      </c>
      <c r="Y74" s="46">
        <v>194.04000000000002</v>
      </c>
      <c r="Z74" s="46">
        <v>167.89499999999998</v>
      </c>
      <c r="AA74" s="46">
        <v>157.45499999999998</v>
      </c>
      <c r="AB74" s="46">
        <v>129.78</v>
      </c>
      <c r="AC74" s="46">
        <v>47.34</v>
      </c>
      <c r="AD74" s="24"/>
    </row>
    <row r="75" spans="1:34" x14ac:dyDescent="0.25">
      <c r="A75" s="50"/>
      <c r="B75" s="53"/>
      <c r="C75" s="40" t="s">
        <v>34</v>
      </c>
      <c r="D75" s="40" t="s">
        <v>35</v>
      </c>
      <c r="E75" s="31">
        <f t="shared" ref="E75:AC75" si="30">SQRT(POWER(E73,2)+POWER(E74,2))/E72/1.73</f>
        <v>14.273536969851715</v>
      </c>
      <c r="F75" s="31">
        <f t="shared" si="30"/>
        <v>14.936997018561225</v>
      </c>
      <c r="G75" s="31">
        <f t="shared" si="30"/>
        <v>14.358886750765432</v>
      </c>
      <c r="H75" s="31">
        <f t="shared" si="30"/>
        <v>13.993680421310541</v>
      </c>
      <c r="I75" s="31">
        <f t="shared" si="30"/>
        <v>13.285651305290493</v>
      </c>
      <c r="J75" s="31">
        <f t="shared" si="30"/>
        <v>15.512611152907677</v>
      </c>
      <c r="K75" s="31">
        <f t="shared" si="30"/>
        <v>15.157599524614431</v>
      </c>
      <c r="L75" s="31">
        <f t="shared" si="30"/>
        <v>45.883649419543758</v>
      </c>
      <c r="M75" s="31">
        <f t="shared" si="30"/>
        <v>54.241977811051058</v>
      </c>
      <c r="N75" s="31">
        <f t="shared" si="30"/>
        <v>53.232467422535862</v>
      </c>
      <c r="O75" s="31">
        <f t="shared" si="30"/>
        <v>54.355163193072997</v>
      </c>
      <c r="P75" s="31">
        <f t="shared" si="30"/>
        <v>42.658801150488429</v>
      </c>
      <c r="Q75" s="31">
        <f t="shared" si="30"/>
        <v>51.797616743798805</v>
      </c>
      <c r="R75" s="31">
        <f t="shared" si="30"/>
        <v>40.267751045749606</v>
      </c>
      <c r="S75" s="31">
        <f t="shared" si="30"/>
        <v>49.002123197547469</v>
      </c>
      <c r="T75" s="31">
        <f t="shared" si="30"/>
        <v>42.178758728313369</v>
      </c>
      <c r="U75" s="31">
        <f t="shared" si="30"/>
        <v>38.23907946223185</v>
      </c>
      <c r="V75" s="31">
        <f t="shared" si="30"/>
        <v>28.902470077334542</v>
      </c>
      <c r="W75" s="31">
        <f t="shared" si="30"/>
        <v>29.890875300422369</v>
      </c>
      <c r="X75" s="31">
        <f t="shared" si="30"/>
        <v>26.562224697517703</v>
      </c>
      <c r="Y75" s="31">
        <f t="shared" si="30"/>
        <v>36.067844965088703</v>
      </c>
      <c r="Z75" s="31">
        <f t="shared" si="30"/>
        <v>31.712546276136745</v>
      </c>
      <c r="AA75" s="31">
        <f t="shared" si="30"/>
        <v>31.060105657743872</v>
      </c>
      <c r="AB75" s="31">
        <f t="shared" si="30"/>
        <v>27.508433062218838</v>
      </c>
      <c r="AC75" s="31">
        <f t="shared" si="30"/>
        <v>14.681539362935398</v>
      </c>
      <c r="AD75" s="24"/>
    </row>
    <row r="76" spans="1:34" x14ac:dyDescent="0.25">
      <c r="A76" s="50"/>
      <c r="B76" s="53"/>
      <c r="C76" s="40" t="s">
        <v>36</v>
      </c>
      <c r="D76" s="40"/>
      <c r="E76" s="32">
        <f t="shared" ref="E76:AC76" si="31">E74/E73</f>
        <v>0.66387167335034636</v>
      </c>
      <c r="F76" s="32">
        <f t="shared" si="31"/>
        <v>0.64229044498102783</v>
      </c>
      <c r="G76" s="32">
        <f t="shared" si="31"/>
        <v>0.66811909949164849</v>
      </c>
      <c r="H76" s="32">
        <f t="shared" si="31"/>
        <v>0.68822865738999606</v>
      </c>
      <c r="I76" s="32">
        <f t="shared" si="31"/>
        <v>0.67928994082840244</v>
      </c>
      <c r="J76" s="32">
        <f t="shared" si="31"/>
        <v>0.54115030187480151</v>
      </c>
      <c r="K76" s="32">
        <f t="shared" si="31"/>
        <v>0.50576923076923075</v>
      </c>
      <c r="L76" s="32">
        <f t="shared" si="31"/>
        <v>0.50460366176314952</v>
      </c>
      <c r="M76" s="32">
        <f t="shared" si="31"/>
        <v>0.61197526236881561</v>
      </c>
      <c r="N76" s="32">
        <f t="shared" si="31"/>
        <v>0.59981006647673307</v>
      </c>
      <c r="O76" s="32">
        <f t="shared" si="31"/>
        <v>0.60130293159609127</v>
      </c>
      <c r="P76" s="32">
        <f t="shared" si="31"/>
        <v>0.65907984420642651</v>
      </c>
      <c r="Q76" s="32">
        <f t="shared" si="31"/>
        <v>0.60250146570256014</v>
      </c>
      <c r="R76" s="32">
        <f t="shared" si="31"/>
        <v>0.49088510434156873</v>
      </c>
      <c r="S76" s="32">
        <f t="shared" si="31"/>
        <v>0.63822418136020165</v>
      </c>
      <c r="T76" s="32">
        <f t="shared" si="31"/>
        <v>0.7156218402426695</v>
      </c>
      <c r="U76" s="32">
        <f t="shared" si="31"/>
        <v>0.52270692081361125</v>
      </c>
      <c r="V76" s="32">
        <f t="shared" si="31"/>
        <v>0.59951031829310941</v>
      </c>
      <c r="W76" s="32">
        <f t="shared" si="31"/>
        <v>0.63138936535162948</v>
      </c>
      <c r="X76" s="32">
        <f t="shared" si="31"/>
        <v>0.62144504227517305</v>
      </c>
      <c r="Y76" s="32">
        <f t="shared" si="31"/>
        <v>0.60604356992269859</v>
      </c>
      <c r="Z76" s="32">
        <f t="shared" si="31"/>
        <v>0.59297520661157022</v>
      </c>
      <c r="AA76" s="32">
        <f t="shared" si="31"/>
        <v>0.55966090850927708</v>
      </c>
      <c r="AB76" s="32">
        <f t="shared" si="31"/>
        <v>0.51026185421089887</v>
      </c>
      <c r="AC76" s="32">
        <f t="shared" si="31"/>
        <v>0.32680956818887857</v>
      </c>
      <c r="AD76" s="24"/>
    </row>
    <row r="77" spans="1:34" ht="15.75" thickBot="1" x14ac:dyDescent="0.3">
      <c r="A77" s="51"/>
      <c r="B77" s="54"/>
      <c r="C77" s="42" t="s">
        <v>37</v>
      </c>
      <c r="D77" s="42"/>
      <c r="E77" s="33">
        <f t="shared" ref="E77:AC77" si="32">COS(ATAN(E76))</f>
        <v>0.83312345932385712</v>
      </c>
      <c r="F77" s="33">
        <f t="shared" si="32"/>
        <v>0.84139529917072231</v>
      </c>
      <c r="G77" s="33">
        <f t="shared" si="32"/>
        <v>0.83149248027498024</v>
      </c>
      <c r="H77" s="33">
        <f t="shared" si="32"/>
        <v>0.82376160526319009</v>
      </c>
      <c r="I77" s="33">
        <f t="shared" si="32"/>
        <v>0.82719952078580372</v>
      </c>
      <c r="J77" s="33">
        <f t="shared" si="32"/>
        <v>0.87948208392097638</v>
      </c>
      <c r="K77" s="33">
        <f t="shared" si="32"/>
        <v>0.8923584198625083</v>
      </c>
      <c r="L77" s="33">
        <f t="shared" si="32"/>
        <v>0.89277712977472368</v>
      </c>
      <c r="M77" s="33">
        <f t="shared" si="32"/>
        <v>0.85295370524507641</v>
      </c>
      <c r="N77" s="33">
        <f t="shared" si="32"/>
        <v>0.85756477630445271</v>
      </c>
      <c r="O77" s="33">
        <f t="shared" si="32"/>
        <v>0.8569999095896923</v>
      </c>
      <c r="P77" s="33">
        <f t="shared" si="32"/>
        <v>0.83496244969881839</v>
      </c>
      <c r="Q77" s="33">
        <f t="shared" si="32"/>
        <v>0.85654620448213969</v>
      </c>
      <c r="R77" s="33">
        <f t="shared" si="32"/>
        <v>0.89767612804753627</v>
      </c>
      <c r="S77" s="33">
        <f t="shared" si="32"/>
        <v>0.84295038023108038</v>
      </c>
      <c r="T77" s="33">
        <f t="shared" si="32"/>
        <v>0.81321923804403229</v>
      </c>
      <c r="U77" s="33">
        <f t="shared" si="32"/>
        <v>0.88623284870575414</v>
      </c>
      <c r="V77" s="33">
        <f t="shared" si="32"/>
        <v>0.85767815950374882</v>
      </c>
      <c r="W77" s="33">
        <f t="shared" si="32"/>
        <v>0.84556126978427093</v>
      </c>
      <c r="X77" s="33">
        <f t="shared" si="32"/>
        <v>0.84935256359482725</v>
      </c>
      <c r="Y77" s="33">
        <f t="shared" si="32"/>
        <v>0.8552042893718671</v>
      </c>
      <c r="Z77" s="33">
        <f t="shared" si="32"/>
        <v>0.86014716099680555</v>
      </c>
      <c r="AA77" s="33">
        <f t="shared" si="32"/>
        <v>0.872632132724797</v>
      </c>
      <c r="AB77" s="33">
        <f t="shared" si="32"/>
        <v>0.89074103632109936</v>
      </c>
      <c r="AC77" s="33">
        <f t="shared" si="32"/>
        <v>0.95052718704481642</v>
      </c>
      <c r="AD77" s="34"/>
    </row>
    <row r="78" spans="1:34" ht="15" customHeight="1" x14ac:dyDescent="0.25">
      <c r="A78" s="49" t="s">
        <v>56</v>
      </c>
      <c r="B78" s="52" t="s">
        <v>47</v>
      </c>
      <c r="C78" s="39" t="s">
        <v>30</v>
      </c>
      <c r="D78" s="39" t="s">
        <v>31</v>
      </c>
      <c r="E78" s="27">
        <v>6</v>
      </c>
      <c r="F78" s="27">
        <v>6</v>
      </c>
      <c r="G78" s="27">
        <v>6</v>
      </c>
      <c r="H78" s="27">
        <v>6</v>
      </c>
      <c r="I78" s="27">
        <v>6</v>
      </c>
      <c r="J78" s="27">
        <v>6</v>
      </c>
      <c r="K78" s="27">
        <v>6</v>
      </c>
      <c r="L78" s="27">
        <v>6</v>
      </c>
      <c r="M78" s="27">
        <v>6</v>
      </c>
      <c r="N78" s="27">
        <v>6</v>
      </c>
      <c r="O78" s="27">
        <v>6</v>
      </c>
      <c r="P78" s="27">
        <v>6</v>
      </c>
      <c r="Q78" s="27">
        <v>6</v>
      </c>
      <c r="R78" s="27">
        <v>6</v>
      </c>
      <c r="S78" s="27">
        <v>6</v>
      </c>
      <c r="T78" s="27">
        <v>6</v>
      </c>
      <c r="U78" s="27">
        <v>6</v>
      </c>
      <c r="V78" s="27">
        <v>6</v>
      </c>
      <c r="W78" s="27">
        <v>6</v>
      </c>
      <c r="X78" s="27">
        <v>6</v>
      </c>
      <c r="Y78" s="27">
        <v>6</v>
      </c>
      <c r="Z78" s="27">
        <v>6</v>
      </c>
      <c r="AA78" s="27">
        <v>6</v>
      </c>
      <c r="AB78" s="27">
        <v>6</v>
      </c>
      <c r="AC78" s="27">
        <v>6</v>
      </c>
      <c r="AD78" s="28"/>
      <c r="AE78" s="22"/>
      <c r="AF78" s="21"/>
    </row>
    <row r="79" spans="1:34" x14ac:dyDescent="0.25">
      <c r="A79" s="50"/>
      <c r="B79" s="53"/>
      <c r="C79" s="40" t="s">
        <v>32</v>
      </c>
      <c r="D79" s="40" t="s">
        <v>38</v>
      </c>
      <c r="E79" s="41">
        <v>20.970000000000002</v>
      </c>
      <c r="F79" s="41">
        <v>21.42</v>
      </c>
      <c r="G79" s="41">
        <v>21.33</v>
      </c>
      <c r="H79" s="41">
        <v>20.52</v>
      </c>
      <c r="I79" s="41">
        <v>20.25</v>
      </c>
      <c r="J79" s="41">
        <v>20.7</v>
      </c>
      <c r="K79" s="41">
        <v>20.34</v>
      </c>
      <c r="L79" s="41">
        <v>21.33</v>
      </c>
      <c r="M79" s="41">
        <v>31.23</v>
      </c>
      <c r="N79" s="41">
        <v>59.31</v>
      </c>
      <c r="O79" s="41">
        <v>56.25</v>
      </c>
      <c r="P79" s="41">
        <v>61.019999999999996</v>
      </c>
      <c r="Q79" s="41">
        <v>50.22</v>
      </c>
      <c r="R79" s="41">
        <v>43.56</v>
      </c>
      <c r="S79" s="41">
        <v>102.15</v>
      </c>
      <c r="T79" s="41">
        <v>100.71</v>
      </c>
      <c r="U79" s="41">
        <v>103.22999999999999</v>
      </c>
      <c r="V79" s="41">
        <v>43.83</v>
      </c>
      <c r="W79" s="41">
        <v>23.76</v>
      </c>
      <c r="X79" s="41">
        <v>21.33</v>
      </c>
      <c r="Y79" s="41">
        <v>20.61</v>
      </c>
      <c r="Z79" s="41">
        <v>21.42</v>
      </c>
      <c r="AA79" s="41">
        <v>19.799999999999997</v>
      </c>
      <c r="AB79" s="41">
        <v>20.34</v>
      </c>
      <c r="AC79" s="41">
        <v>20.16</v>
      </c>
      <c r="AD79" s="36"/>
      <c r="AE79" s="20">
        <f>SUM(E79:AC79)</f>
        <v>965.79000000000008</v>
      </c>
      <c r="AF79" s="19">
        <f>AE79*30</f>
        <v>28973.7</v>
      </c>
    </row>
    <row r="80" spans="1:34" x14ac:dyDescent="0.25">
      <c r="A80" s="50"/>
      <c r="B80" s="53"/>
      <c r="C80" s="40" t="s">
        <v>33</v>
      </c>
      <c r="D80" s="40" t="s">
        <v>39</v>
      </c>
      <c r="E80" s="41">
        <v>23.580000000000002</v>
      </c>
      <c r="F80" s="41">
        <v>23.040000000000003</v>
      </c>
      <c r="G80" s="41">
        <v>23.4</v>
      </c>
      <c r="H80" s="41">
        <v>23.040000000000003</v>
      </c>
      <c r="I80" s="41">
        <v>22.68</v>
      </c>
      <c r="J80" s="41">
        <v>22.68</v>
      </c>
      <c r="K80" s="41">
        <v>22.5</v>
      </c>
      <c r="L80" s="41">
        <v>21.869999999999997</v>
      </c>
      <c r="M80" s="41">
        <v>25.2</v>
      </c>
      <c r="N80" s="41">
        <v>48.15</v>
      </c>
      <c r="O80" s="41">
        <v>48.510000000000005</v>
      </c>
      <c r="P80" s="41">
        <v>57.6</v>
      </c>
      <c r="Q80" s="41">
        <v>42.84</v>
      </c>
      <c r="R80" s="41">
        <v>45.18</v>
      </c>
      <c r="S80" s="41">
        <v>93.960000000000008</v>
      </c>
      <c r="T80" s="41">
        <v>74.429999999999993</v>
      </c>
      <c r="U80" s="41">
        <v>76.77</v>
      </c>
      <c r="V80" s="41">
        <v>34.559999999999995</v>
      </c>
      <c r="W80" s="41">
        <v>22.77</v>
      </c>
      <c r="X80" s="41">
        <v>22.95</v>
      </c>
      <c r="Y80" s="41">
        <v>23.13</v>
      </c>
      <c r="Z80" s="41">
        <v>22.95</v>
      </c>
      <c r="AA80" s="41">
        <v>22.41</v>
      </c>
      <c r="AB80" s="41">
        <v>22.14</v>
      </c>
      <c r="AC80" s="41">
        <v>22.14</v>
      </c>
      <c r="AD80" s="24"/>
    </row>
    <row r="81" spans="1:30" x14ac:dyDescent="0.25">
      <c r="A81" s="50"/>
      <c r="B81" s="53"/>
      <c r="C81" s="40" t="s">
        <v>34</v>
      </c>
      <c r="D81" s="40" t="s">
        <v>35</v>
      </c>
      <c r="E81" s="31">
        <f t="shared" ref="E81:AC81" si="33">SQRT(POWER(E79,2)+POWER(E80,2))/E78/1.73</f>
        <v>3.0400406859307005</v>
      </c>
      <c r="F81" s="31">
        <f t="shared" si="33"/>
        <v>3.0307158226301665</v>
      </c>
      <c r="G81" s="31">
        <f t="shared" si="33"/>
        <v>3.0503599974653461</v>
      </c>
      <c r="H81" s="31">
        <f t="shared" si="33"/>
        <v>2.9723575298588432</v>
      </c>
      <c r="I81" s="31">
        <f t="shared" si="33"/>
        <v>2.9291604522331411</v>
      </c>
      <c r="J81" s="31">
        <f t="shared" si="33"/>
        <v>2.9582107303881187</v>
      </c>
      <c r="K81" s="31">
        <f t="shared" si="33"/>
        <v>2.9220553664449072</v>
      </c>
      <c r="L81" s="31">
        <f t="shared" si="33"/>
        <v>2.9431020558218259</v>
      </c>
      <c r="M81" s="31">
        <f t="shared" si="33"/>
        <v>3.8660118096006464</v>
      </c>
      <c r="N81" s="31">
        <f t="shared" si="33"/>
        <v>7.3597651596763978</v>
      </c>
      <c r="O81" s="31">
        <f t="shared" si="33"/>
        <v>7.1559164494760648</v>
      </c>
      <c r="P81" s="31">
        <f t="shared" si="33"/>
        <v>8.0839943065300517</v>
      </c>
      <c r="Q81" s="31">
        <f t="shared" si="33"/>
        <v>6.3593404426650668</v>
      </c>
      <c r="R81" s="31">
        <f t="shared" si="33"/>
        <v>6.0461571187248238</v>
      </c>
      <c r="S81" s="31">
        <f t="shared" si="33"/>
        <v>13.371058296682058</v>
      </c>
      <c r="T81" s="31">
        <f t="shared" si="33"/>
        <v>12.064461083014129</v>
      </c>
      <c r="U81" s="31">
        <f t="shared" si="33"/>
        <v>12.39374364560639</v>
      </c>
      <c r="V81" s="31">
        <f t="shared" si="33"/>
        <v>5.377295593079511</v>
      </c>
      <c r="W81" s="31">
        <f t="shared" si="33"/>
        <v>3.1704359223908893</v>
      </c>
      <c r="X81" s="31">
        <f t="shared" si="33"/>
        <v>3.018462020194403</v>
      </c>
      <c r="Y81" s="31">
        <f t="shared" si="33"/>
        <v>2.9845991135755661</v>
      </c>
      <c r="Z81" s="31">
        <f t="shared" si="33"/>
        <v>3.0243714189677537</v>
      </c>
      <c r="AA81" s="31">
        <f t="shared" si="33"/>
        <v>2.8809230578307421</v>
      </c>
      <c r="AB81" s="31">
        <f t="shared" si="33"/>
        <v>2.8964209930786966</v>
      </c>
      <c r="AC81" s="31">
        <f t="shared" si="33"/>
        <v>2.8847173934677004</v>
      </c>
      <c r="AD81" s="24"/>
    </row>
    <row r="82" spans="1:30" x14ac:dyDescent="0.25">
      <c r="A82" s="50"/>
      <c r="B82" s="53"/>
      <c r="C82" s="40" t="s">
        <v>36</v>
      </c>
      <c r="D82" s="40"/>
      <c r="E82" s="32">
        <f t="shared" ref="E82:AC82" si="34">E80/E79</f>
        <v>1.1244635193133046</v>
      </c>
      <c r="F82" s="32">
        <f t="shared" si="34"/>
        <v>1.0756302521008403</v>
      </c>
      <c r="G82" s="32">
        <f t="shared" si="34"/>
        <v>1.0970464135021096</v>
      </c>
      <c r="H82" s="32">
        <f t="shared" si="34"/>
        <v>1.1228070175438598</v>
      </c>
      <c r="I82" s="32">
        <f t="shared" si="34"/>
        <v>1.1199999999999999</v>
      </c>
      <c r="J82" s="32">
        <f t="shared" si="34"/>
        <v>1.0956521739130436</v>
      </c>
      <c r="K82" s="32">
        <f t="shared" si="34"/>
        <v>1.1061946902654867</v>
      </c>
      <c r="L82" s="32">
        <f t="shared" si="34"/>
        <v>1.0253164556962024</v>
      </c>
      <c r="M82" s="32">
        <f t="shared" si="34"/>
        <v>0.80691642651296824</v>
      </c>
      <c r="N82" s="32">
        <f t="shared" si="34"/>
        <v>0.81183611532625188</v>
      </c>
      <c r="O82" s="32">
        <f t="shared" si="34"/>
        <v>0.86240000000000006</v>
      </c>
      <c r="P82" s="32">
        <f t="shared" si="34"/>
        <v>0.9439528023598821</v>
      </c>
      <c r="Q82" s="32">
        <f t="shared" si="34"/>
        <v>0.85304659498207891</v>
      </c>
      <c r="R82" s="32">
        <f t="shared" si="34"/>
        <v>1.0371900826446281</v>
      </c>
      <c r="S82" s="32">
        <f t="shared" si="34"/>
        <v>0.91982378854625557</v>
      </c>
      <c r="T82" s="32">
        <f t="shared" si="34"/>
        <v>0.73905272564789992</v>
      </c>
      <c r="U82" s="32">
        <f t="shared" si="34"/>
        <v>0.74367916303400183</v>
      </c>
      <c r="V82" s="32">
        <f t="shared" si="34"/>
        <v>0.78850102669404509</v>
      </c>
      <c r="W82" s="32">
        <f t="shared" si="34"/>
        <v>0.95833333333333326</v>
      </c>
      <c r="X82" s="32">
        <f t="shared" si="34"/>
        <v>1.0759493670886076</v>
      </c>
      <c r="Y82" s="32">
        <f t="shared" si="34"/>
        <v>1.1222707423580787</v>
      </c>
      <c r="Z82" s="32">
        <f t="shared" si="34"/>
        <v>1.0714285714285714</v>
      </c>
      <c r="AA82" s="32">
        <f t="shared" si="34"/>
        <v>1.1318181818181821</v>
      </c>
      <c r="AB82" s="32">
        <f t="shared" si="34"/>
        <v>1.0884955752212391</v>
      </c>
      <c r="AC82" s="32">
        <f t="shared" si="34"/>
        <v>1.0982142857142858</v>
      </c>
      <c r="AD82" s="24"/>
    </row>
    <row r="83" spans="1:30" ht="15.75" thickBot="1" x14ac:dyDescent="0.3">
      <c r="A83" s="51"/>
      <c r="B83" s="54"/>
      <c r="C83" s="42" t="s">
        <v>37</v>
      </c>
      <c r="D83" s="42"/>
      <c r="E83" s="33">
        <f t="shared" ref="E83:AC83" si="35">COS(ATAN(E82))</f>
        <v>0.66454084750327747</v>
      </c>
      <c r="F83" s="33">
        <f t="shared" si="35"/>
        <v>0.6808899071368717</v>
      </c>
      <c r="G83" s="33">
        <f t="shared" si="35"/>
        <v>0.67366255015971521</v>
      </c>
      <c r="H83" s="33">
        <f t="shared" si="35"/>
        <v>0.66508776042518836</v>
      </c>
      <c r="I83" s="33">
        <f t="shared" si="35"/>
        <v>0.66601576930885242</v>
      </c>
      <c r="J83" s="33">
        <f t="shared" si="35"/>
        <v>0.67413035612833028</v>
      </c>
      <c r="K83" s="33">
        <f t="shared" si="35"/>
        <v>0.67060247891140723</v>
      </c>
      <c r="L83" s="33">
        <f t="shared" si="35"/>
        <v>0.69821340063040316</v>
      </c>
      <c r="M83" s="33">
        <f t="shared" si="35"/>
        <v>0.7782362466559577</v>
      </c>
      <c r="N83" s="33">
        <f t="shared" si="35"/>
        <v>0.77636618946428115</v>
      </c>
      <c r="O83" s="33">
        <f t="shared" si="35"/>
        <v>0.75728597207216408</v>
      </c>
      <c r="P83" s="33">
        <f t="shared" si="35"/>
        <v>0.72719159537438161</v>
      </c>
      <c r="Q83" s="33">
        <f t="shared" si="35"/>
        <v>0.76079435165288511</v>
      </c>
      <c r="R83" s="33">
        <f t="shared" si="35"/>
        <v>0.6940824906635229</v>
      </c>
      <c r="S83" s="33">
        <f t="shared" si="35"/>
        <v>0.73599562907221316</v>
      </c>
      <c r="T83" s="33">
        <f t="shared" si="35"/>
        <v>0.80420601235047817</v>
      </c>
      <c r="U83" s="33">
        <f t="shared" si="35"/>
        <v>0.80242798218017575</v>
      </c>
      <c r="V83" s="33">
        <f t="shared" si="35"/>
        <v>0.78525408906951266</v>
      </c>
      <c r="W83" s="33">
        <f t="shared" si="35"/>
        <v>0.72198820511542428</v>
      </c>
      <c r="X83" s="33">
        <f t="shared" si="35"/>
        <v>0.68078156393875777</v>
      </c>
      <c r="Y83" s="33">
        <f t="shared" si="35"/>
        <v>0.66526493421398825</v>
      </c>
      <c r="Z83" s="33">
        <f t="shared" si="35"/>
        <v>0.68231825036001104</v>
      </c>
      <c r="AA83" s="33">
        <f t="shared" si="35"/>
        <v>0.66211919325029078</v>
      </c>
      <c r="AB83" s="33">
        <f t="shared" si="35"/>
        <v>0.67653755339325916</v>
      </c>
      <c r="AC83" s="33">
        <f t="shared" si="35"/>
        <v>0.67327098875956293</v>
      </c>
      <c r="AD83" s="34"/>
    </row>
    <row r="84" spans="1:30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x14ac:dyDescent="0.25">
      <c r="A85" s="58" t="s">
        <v>40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</row>
    <row r="86" spans="1:30" ht="15.75" thickBot="1" x14ac:dyDescent="0.3"/>
    <row r="87" spans="1:30" s="18" customFormat="1" ht="15" customHeight="1" x14ac:dyDescent="0.25">
      <c r="A87" s="49" t="s">
        <v>74</v>
      </c>
      <c r="B87" s="55" t="s">
        <v>73</v>
      </c>
      <c r="C87" s="39" t="s">
        <v>30</v>
      </c>
      <c r="D87" s="39" t="s">
        <v>31</v>
      </c>
      <c r="E87" s="27">
        <v>10</v>
      </c>
      <c r="F87" s="27">
        <v>10</v>
      </c>
      <c r="G87" s="27">
        <v>10</v>
      </c>
      <c r="H87" s="27">
        <v>10</v>
      </c>
      <c r="I87" s="27">
        <v>10</v>
      </c>
      <c r="J87" s="27">
        <v>10</v>
      </c>
      <c r="K87" s="27">
        <v>10</v>
      </c>
      <c r="L87" s="27">
        <v>10</v>
      </c>
      <c r="M87" s="27">
        <v>10</v>
      </c>
      <c r="N87" s="27">
        <v>10</v>
      </c>
      <c r="O87" s="27">
        <v>10</v>
      </c>
      <c r="P87" s="27">
        <v>10</v>
      </c>
      <c r="Q87" s="27">
        <v>10</v>
      </c>
      <c r="R87" s="27">
        <v>10</v>
      </c>
      <c r="S87" s="27">
        <v>10</v>
      </c>
      <c r="T87" s="27">
        <v>10</v>
      </c>
      <c r="U87" s="27">
        <v>10</v>
      </c>
      <c r="V87" s="27">
        <v>10</v>
      </c>
      <c r="W87" s="27">
        <v>10</v>
      </c>
      <c r="X87" s="27">
        <v>10</v>
      </c>
      <c r="Y87" s="27">
        <v>10</v>
      </c>
      <c r="Z87" s="27">
        <v>10</v>
      </c>
      <c r="AA87" s="27">
        <v>10</v>
      </c>
      <c r="AB87" s="27">
        <v>10</v>
      </c>
      <c r="AC87" s="27">
        <v>10</v>
      </c>
      <c r="AD87" s="28"/>
    </row>
    <row r="88" spans="1:30" s="18" customFormat="1" ht="15" customHeight="1" x14ac:dyDescent="0.25">
      <c r="A88" s="50"/>
      <c r="B88" s="56"/>
      <c r="C88" s="40" t="s">
        <v>32</v>
      </c>
      <c r="D88" s="40" t="s">
        <v>38</v>
      </c>
      <c r="E88" s="43">
        <v>49.588000000000001</v>
      </c>
      <c r="F88" s="43">
        <v>50.56</v>
      </c>
      <c r="G88" s="43">
        <v>48.519999999999996</v>
      </c>
      <c r="H88" s="43">
        <v>50.046000000000006</v>
      </c>
      <c r="I88" s="43">
        <v>49.281999999999996</v>
      </c>
      <c r="J88" s="43">
        <v>51.052</v>
      </c>
      <c r="K88" s="43">
        <v>53.328000000000003</v>
      </c>
      <c r="L88" s="43">
        <v>121.768</v>
      </c>
      <c r="M88" s="43">
        <v>120.876</v>
      </c>
      <c r="N88" s="43">
        <v>126.12200000000001</v>
      </c>
      <c r="O88" s="43">
        <v>115.58199999999999</v>
      </c>
      <c r="P88" s="43">
        <v>77.067999999999998</v>
      </c>
      <c r="Q88" s="43">
        <v>127.316</v>
      </c>
      <c r="R88" s="43">
        <v>128.5</v>
      </c>
      <c r="S88" s="43">
        <v>112.24799999999999</v>
      </c>
      <c r="T88" s="43">
        <v>104.348</v>
      </c>
      <c r="U88" s="43">
        <v>123.822</v>
      </c>
      <c r="V88" s="43">
        <v>131.22399999999999</v>
      </c>
      <c r="W88" s="43">
        <v>117.452</v>
      </c>
      <c r="X88" s="43">
        <v>107.536</v>
      </c>
      <c r="Y88" s="43">
        <v>95.385999999999996</v>
      </c>
      <c r="Z88" s="43">
        <v>73.861999999999995</v>
      </c>
      <c r="AA88" s="43">
        <v>52.147999999999996</v>
      </c>
      <c r="AB88" s="43">
        <v>48.186</v>
      </c>
      <c r="AC88" s="43">
        <v>48.308</v>
      </c>
      <c r="AD88" s="24"/>
    </row>
    <row r="89" spans="1:30" s="18" customFormat="1" ht="15" customHeight="1" x14ac:dyDescent="0.25">
      <c r="A89" s="50"/>
      <c r="B89" s="56"/>
      <c r="C89" s="40" t="s">
        <v>33</v>
      </c>
      <c r="D89" s="40" t="s">
        <v>39</v>
      </c>
      <c r="E89" s="44">
        <v>33.985999999999997</v>
      </c>
      <c r="F89" s="44">
        <v>118.46000000000001</v>
      </c>
      <c r="G89" s="44">
        <v>95.042000000000002</v>
      </c>
      <c r="H89" s="44">
        <v>98.668000000000006</v>
      </c>
      <c r="I89" s="44">
        <v>94.234000000000009</v>
      </c>
      <c r="J89" s="44">
        <v>94.25</v>
      </c>
      <c r="K89" s="44">
        <v>92.918000000000006</v>
      </c>
      <c r="L89" s="44">
        <v>33.704000000000001</v>
      </c>
      <c r="M89" s="44">
        <v>34.293999999999997</v>
      </c>
      <c r="N89" s="44">
        <v>32.734000000000002</v>
      </c>
      <c r="O89" s="44">
        <v>64.688000000000002</v>
      </c>
      <c r="P89" s="44">
        <v>57.122</v>
      </c>
      <c r="Q89" s="44">
        <v>45.777999999999999</v>
      </c>
      <c r="R89" s="44">
        <v>34.043999999999997</v>
      </c>
      <c r="S89" s="44">
        <v>34.332000000000001</v>
      </c>
      <c r="T89" s="44">
        <v>34.230000000000004</v>
      </c>
      <c r="U89" s="44">
        <v>34.775999999999996</v>
      </c>
      <c r="V89" s="44">
        <v>34.463999999999999</v>
      </c>
      <c r="W89" s="44">
        <v>32.766000000000005</v>
      </c>
      <c r="X89" s="44">
        <v>63.671999999999997</v>
      </c>
      <c r="Y89" s="44">
        <v>103.25800000000001</v>
      </c>
      <c r="Z89" s="44">
        <v>84.25</v>
      </c>
      <c r="AA89" s="44">
        <v>99.123999999999995</v>
      </c>
      <c r="AB89" s="44">
        <v>89.744</v>
      </c>
      <c r="AC89" s="44">
        <v>89.97</v>
      </c>
      <c r="AD89" s="24"/>
    </row>
    <row r="90" spans="1:30" s="18" customFormat="1" ht="15" customHeight="1" x14ac:dyDescent="0.25">
      <c r="A90" s="50"/>
      <c r="B90" s="56"/>
      <c r="C90" s="40" t="s">
        <v>34</v>
      </c>
      <c r="D90" s="40" t="s">
        <v>35</v>
      </c>
      <c r="E90" s="31">
        <f>SQRT(POWER(E88,2)+POWER(E89,2))/E87/1.73</f>
        <v>3.4749539116024306</v>
      </c>
      <c r="F90" s="31">
        <f>SQRT(POWER(F88,2)+POWER(F89,2))/F87/1.73</f>
        <v>7.4450070903724335</v>
      </c>
      <c r="G90" s="31">
        <f>SQRT(POWER(G88,2)+POWER(G89,2))/G87/1.73</f>
        <v>6.1682481945607774</v>
      </c>
      <c r="H90" s="31">
        <f>SQRT(POWER(H88,2)+POWER(H89,2))/H87/1.73</f>
        <v>6.395053558313573</v>
      </c>
      <c r="I90" s="31">
        <f>SQRT(POWER(I88,2)+POWER(I89,2))/I87/1.73</f>
        <v>6.1469748230674561</v>
      </c>
      <c r="J90" s="31">
        <f>SQRT(POWER(J88,2)+POWER(J89,2))/J87/1.73</f>
        <v>6.1958656153421101</v>
      </c>
      <c r="K90" s="31">
        <f>SQRT(POWER(K88,2)+POWER(K89,2))/K87/1.73</f>
        <v>6.1926995925452122</v>
      </c>
      <c r="L90" s="31">
        <f>SQRT(POWER(L88,2)+POWER(L89,2))/L87/1.73</f>
        <v>7.3032584336174269</v>
      </c>
      <c r="M90" s="31">
        <f>SQRT(POWER(M88,2)+POWER(M89,2))/M87/1.73</f>
        <v>7.2628133246803435</v>
      </c>
      <c r="N90" s="31">
        <f>SQRT(POWER(N88,2)+POWER(N89,2))/N87/1.73</f>
        <v>7.5318326404392337</v>
      </c>
      <c r="O90" s="31">
        <f>SQRT(POWER(O88,2)+POWER(O89,2))/O87/1.73</f>
        <v>7.656229433362693</v>
      </c>
      <c r="P90" s="31">
        <f>SQRT(POWER(P88,2)+POWER(P89,2))/P87/1.73</f>
        <v>5.5450368757737216</v>
      </c>
      <c r="Q90" s="31">
        <f>SQRT(POWER(Q88,2)+POWER(Q89,2))/Q87/1.73</f>
        <v>7.8205740878649239</v>
      </c>
      <c r="R90" s="31">
        <f>SQRT(POWER(R88,2)+POWER(R89,2))/R87/1.73</f>
        <v>7.6840017988432052</v>
      </c>
      <c r="S90" s="31">
        <f>SQRT(POWER(S88,2)+POWER(S89,2))/S87/1.73</f>
        <v>6.7850290413417325</v>
      </c>
      <c r="T90" s="31">
        <f>SQRT(POWER(T88,2)+POWER(T89,2))/T87/1.73</f>
        <v>6.3479151914538843</v>
      </c>
      <c r="U90" s="31">
        <f>SQRT(POWER(U88,2)+POWER(U89,2))/U87/1.73</f>
        <v>7.4342671400337474</v>
      </c>
      <c r="V90" s="31">
        <f>SQRT(POWER(V88,2)+POWER(V89,2))/V87/1.73</f>
        <v>7.8424429120626611</v>
      </c>
      <c r="W90" s="31">
        <f>SQRT(POWER(W88,2)+POWER(W89,2))/W87/1.73</f>
        <v>7.048369910378665</v>
      </c>
      <c r="X90" s="31">
        <f>SQRT(POWER(X88,2)+POWER(X89,2))/X87/1.73</f>
        <v>7.2238414153421511</v>
      </c>
      <c r="Y90" s="31">
        <f>SQRT(POWER(Y88,2)+POWER(Y89,2))/Y87/1.73</f>
        <v>8.125593619933289</v>
      </c>
      <c r="Z90" s="31">
        <f>SQRT(POWER(Z88,2)+POWER(Z89,2))/Z87/1.73</f>
        <v>6.4764801006129042</v>
      </c>
      <c r="AA90" s="31">
        <f>SQRT(POWER(AA88,2)+POWER(AA89,2))/AA87/1.73</f>
        <v>6.4742416548333219</v>
      </c>
      <c r="AB90" s="31">
        <f>SQRT(POWER(AB88,2)+POWER(AB89,2))/AB87/1.73</f>
        <v>5.8879794571886537</v>
      </c>
      <c r="AC90" s="31">
        <f>SQRT(POWER(AC88,2)+POWER(AC89,2))/AC87/1.73</f>
        <v>5.902824899054723</v>
      </c>
      <c r="AD90" s="24"/>
    </row>
    <row r="91" spans="1:30" s="18" customFormat="1" ht="15" customHeight="1" x14ac:dyDescent="0.25">
      <c r="A91" s="50"/>
      <c r="B91" s="56"/>
      <c r="C91" s="40" t="s">
        <v>36</v>
      </c>
      <c r="D91" s="40"/>
      <c r="E91" s="32">
        <f>E89/E88</f>
        <v>0.68536742760345237</v>
      </c>
      <c r="F91" s="32">
        <f>F89/F88</f>
        <v>2.3429588607594938</v>
      </c>
      <c r="G91" s="32">
        <f>G89/G88</f>
        <v>1.9588211046990933</v>
      </c>
      <c r="H91" s="32">
        <f>H89/H88</f>
        <v>1.9715461775166845</v>
      </c>
      <c r="I91" s="32">
        <f>I89/I88</f>
        <v>1.9121383060752408</v>
      </c>
      <c r="J91" s="32">
        <f>J89/J88</f>
        <v>1.8461568596724909</v>
      </c>
      <c r="K91" s="32">
        <f>K89/K88</f>
        <v>1.7423867386738674</v>
      </c>
      <c r="L91" s="32">
        <f>L89/L88</f>
        <v>0.27678864726364893</v>
      </c>
      <c r="M91" s="32">
        <f>M89/M88</f>
        <v>0.28371223402495116</v>
      </c>
      <c r="N91" s="32">
        <f>N89/N88</f>
        <v>0.25954234788538083</v>
      </c>
      <c r="O91" s="32">
        <f>O89/O88</f>
        <v>0.55967192123341014</v>
      </c>
      <c r="P91" s="32">
        <f>P89/P88</f>
        <v>0.74118959879586865</v>
      </c>
      <c r="Q91" s="32">
        <f>Q89/Q88</f>
        <v>0.35956203462251402</v>
      </c>
      <c r="R91" s="32">
        <f>R89/R88</f>
        <v>0.26493385214007781</v>
      </c>
      <c r="S91" s="32">
        <f>S89/S88</f>
        <v>0.30585845627539027</v>
      </c>
      <c r="T91" s="32">
        <f>T89/T88</f>
        <v>0.32803695327174459</v>
      </c>
      <c r="U91" s="32">
        <f>U89/U88</f>
        <v>0.28085477540340165</v>
      </c>
      <c r="V91" s="32">
        <f>V89/V88</f>
        <v>0.26263488386270806</v>
      </c>
      <c r="W91" s="32">
        <f>W89/W88</f>
        <v>0.27897353812621334</v>
      </c>
      <c r="X91" s="32">
        <f>X89/X88</f>
        <v>0.59209938997173039</v>
      </c>
      <c r="Y91" s="32">
        <f>Y89/Y88</f>
        <v>1.0825278342733735</v>
      </c>
      <c r="Z91" s="32">
        <f>Z89/Z88</f>
        <v>1.1406406541929546</v>
      </c>
      <c r="AA91" s="32">
        <f>AA89/AA88</f>
        <v>1.9008207409680142</v>
      </c>
      <c r="AB91" s="32">
        <f>AB89/AB88</f>
        <v>1.8624496741792222</v>
      </c>
      <c r="AC91" s="32">
        <f>AC89/AC88</f>
        <v>1.862424443156413</v>
      </c>
      <c r="AD91" s="24"/>
    </row>
    <row r="92" spans="1:30" s="18" customFormat="1" ht="15.75" thickBot="1" x14ac:dyDescent="0.3">
      <c r="A92" s="51"/>
      <c r="B92" s="57"/>
      <c r="C92" s="42" t="s">
        <v>37</v>
      </c>
      <c r="D92" s="42"/>
      <c r="E92" s="33">
        <f>COS(ATAN(E91))</f>
        <v>0.82486227282971525</v>
      </c>
      <c r="F92" s="33">
        <f>COS(ATAN(F91))</f>
        <v>0.39255078163464263</v>
      </c>
      <c r="G92" s="33">
        <f>COS(ATAN(G91))</f>
        <v>0.45468732596230366</v>
      </c>
      <c r="H92" s="33">
        <f>COS(ATAN(H91))</f>
        <v>0.45235467436883514</v>
      </c>
      <c r="I92" s="33">
        <f>COS(ATAN(I91))</f>
        <v>0.46342641742099627</v>
      </c>
      <c r="J92" s="33">
        <f>COS(ATAN(J91))</f>
        <v>0.47628254745428272</v>
      </c>
      <c r="K92" s="33">
        <f>COS(ATAN(K91))</f>
        <v>0.49777052907780794</v>
      </c>
      <c r="L92" s="33">
        <f>COS(ATAN(L91))</f>
        <v>0.96376333669965197</v>
      </c>
      <c r="M92" s="33">
        <f>COS(ATAN(M91))</f>
        <v>0.96203106300118313</v>
      </c>
      <c r="N92" s="33">
        <f>COS(ATAN(N91))</f>
        <v>0.96793029868968172</v>
      </c>
      <c r="O92" s="33">
        <f>COS(ATAN(O91))</f>
        <v>0.87262803715292603</v>
      </c>
      <c r="P92" s="33">
        <f>COS(ATAN(P91))</f>
        <v>0.80338468213336722</v>
      </c>
      <c r="Q92" s="33">
        <f>COS(ATAN(Q91))</f>
        <v>0.94101868682515732</v>
      </c>
      <c r="R92" s="33">
        <f>COS(ATAN(R91))</f>
        <v>0.96665069311385388</v>
      </c>
      <c r="S92" s="33">
        <f>COS(ATAN(S91))</f>
        <v>0.95627058629934847</v>
      </c>
      <c r="T92" s="33">
        <f>COS(ATAN(T91))</f>
        <v>0.95018224388038486</v>
      </c>
      <c r="U92" s="33">
        <f>COS(ATAN(U91))</f>
        <v>0.9627500472669237</v>
      </c>
      <c r="V92" s="33">
        <f>COS(ATAN(V91))</f>
        <v>0.96719891967230454</v>
      </c>
      <c r="W92" s="33">
        <f>COS(ATAN(W91))</f>
        <v>0.96322029551541233</v>
      </c>
      <c r="X92" s="33">
        <f>COS(ATAN(X91))</f>
        <v>0.86047760461959422</v>
      </c>
      <c r="Y92" s="33">
        <f>COS(ATAN(Y91))</f>
        <v>0.67855246968927008</v>
      </c>
      <c r="Z92" s="33">
        <f>COS(ATAN(Z91))</f>
        <v>0.65922842384431679</v>
      </c>
      <c r="AA92" s="33">
        <f>COS(ATAN(AA91))</f>
        <v>0.46558893239106475</v>
      </c>
      <c r="AB92" s="33">
        <f>COS(ATAN(AB91))</f>
        <v>0.47305156876431365</v>
      </c>
      <c r="AC92" s="33">
        <f>COS(ATAN(AC91))</f>
        <v>0.4730565432567212</v>
      </c>
      <c r="AD92" s="34"/>
    </row>
    <row r="98" spans="1:25" x14ac:dyDescent="0.25">
      <c r="E98" s="71" t="s">
        <v>67</v>
      </c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</row>
    <row r="99" spans="1:25" ht="15.75" thickBot="1" x14ac:dyDescent="0.3">
      <c r="E99" s="25" t="s">
        <v>35</v>
      </c>
      <c r="F99" s="25" t="s">
        <v>68</v>
      </c>
      <c r="G99" s="25" t="s">
        <v>69</v>
      </c>
    </row>
    <row r="100" spans="1:25" x14ac:dyDescent="0.25">
      <c r="A100" s="68" t="s">
        <v>70</v>
      </c>
      <c r="B100" s="72" t="s">
        <v>41</v>
      </c>
      <c r="C100" s="9" t="s">
        <v>30</v>
      </c>
      <c r="D100" s="9" t="s">
        <v>31</v>
      </c>
      <c r="E100" s="10">
        <v>0.4</v>
      </c>
      <c r="F100" s="10"/>
      <c r="G100" s="10"/>
      <c r="H100" s="22"/>
      <c r="I100" s="21"/>
    </row>
    <row r="101" spans="1:25" x14ac:dyDescent="0.25">
      <c r="A101" s="69"/>
      <c r="B101" s="73"/>
      <c r="C101" s="1" t="s">
        <v>32</v>
      </c>
      <c r="D101" s="1" t="s">
        <v>38</v>
      </c>
      <c r="E101" s="5"/>
      <c r="F101" s="5"/>
      <c r="G101" s="5"/>
      <c r="H101" s="20"/>
      <c r="I101" s="19"/>
    </row>
    <row r="102" spans="1:25" x14ac:dyDescent="0.25">
      <c r="A102" s="69"/>
      <c r="B102" s="73"/>
      <c r="C102" s="1" t="s">
        <v>33</v>
      </c>
      <c r="D102" s="47" t="s">
        <v>39</v>
      </c>
      <c r="E102" s="6"/>
      <c r="F102" s="6"/>
      <c r="G102" s="6"/>
      <c r="H102" s="18"/>
      <c r="I102" s="18"/>
    </row>
    <row r="103" spans="1:25" x14ac:dyDescent="0.25">
      <c r="A103" s="69"/>
      <c r="B103" s="73"/>
      <c r="C103" s="1" t="s">
        <v>34</v>
      </c>
      <c r="D103" s="47" t="s">
        <v>35</v>
      </c>
      <c r="E103" s="8">
        <v>2</v>
      </c>
      <c r="F103" s="8">
        <v>4</v>
      </c>
      <c r="G103" s="8">
        <v>5</v>
      </c>
      <c r="H103" s="18"/>
      <c r="I103" s="18"/>
    </row>
    <row r="104" spans="1:25" x14ac:dyDescent="0.25">
      <c r="A104" s="69"/>
      <c r="B104" s="73"/>
      <c r="C104" s="47" t="s">
        <v>36</v>
      </c>
      <c r="D104" s="47"/>
      <c r="E104" s="7"/>
      <c r="F104" s="7"/>
      <c r="G104" s="7"/>
      <c r="H104" s="18"/>
      <c r="I104" s="18"/>
    </row>
    <row r="105" spans="1:25" ht="15.75" thickBot="1" x14ac:dyDescent="0.3">
      <c r="A105" s="70"/>
      <c r="B105" s="74"/>
      <c r="C105" s="48" t="s">
        <v>37</v>
      </c>
      <c r="D105" s="48"/>
      <c r="E105" s="11"/>
      <c r="F105" s="11"/>
      <c r="G105" s="11"/>
      <c r="H105" s="18"/>
      <c r="I105" s="18"/>
    </row>
  </sheetData>
  <mergeCells count="42">
    <mergeCell ref="A85:AD85"/>
    <mergeCell ref="E98:Y98"/>
    <mergeCell ref="A100:A105"/>
    <mergeCell ref="B100:B105"/>
    <mergeCell ref="A87:A92"/>
    <mergeCell ref="B87:B92"/>
    <mergeCell ref="A1:AD1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A36:A41"/>
    <mergeCell ref="B36:B41"/>
    <mergeCell ref="A8:AD8"/>
    <mergeCell ref="A10:A15"/>
    <mergeCell ref="B10:B15"/>
    <mergeCell ref="A16:A21"/>
    <mergeCell ref="B16:B21"/>
    <mergeCell ref="A22:AD22"/>
    <mergeCell ref="A24:A29"/>
    <mergeCell ref="B24:B29"/>
    <mergeCell ref="A30:A35"/>
    <mergeCell ref="B30:B35"/>
    <mergeCell ref="A42:A47"/>
    <mergeCell ref="B42:B47"/>
    <mergeCell ref="A48:A53"/>
    <mergeCell ref="B48:B53"/>
    <mergeCell ref="A54:A59"/>
    <mergeCell ref="B54:B59"/>
    <mergeCell ref="A78:A83"/>
    <mergeCell ref="B78:B83"/>
    <mergeCell ref="A60:A65"/>
    <mergeCell ref="B60:B65"/>
    <mergeCell ref="A66:A71"/>
    <mergeCell ref="B66:B71"/>
    <mergeCell ref="A72:A77"/>
    <mergeCell ref="B72:B77"/>
  </mergeCells>
  <printOptions horizontalCentered="1"/>
  <pageMargins left="0" right="0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2020.12.16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Кривоносонова МА</dc:creator>
  <cp:lastModifiedBy>Surkov SP</cp:lastModifiedBy>
  <cp:lastPrinted>2016-12-27T10:47:53Z</cp:lastPrinted>
  <dcterms:created xsi:type="dcterms:W3CDTF">2014-12-18T12:50:05Z</dcterms:created>
  <dcterms:modified xsi:type="dcterms:W3CDTF">2021-01-19T10:24:30Z</dcterms:modified>
</cp:coreProperties>
</file>