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8.ВСК\Отчетность\Сайт\2021 год\Ежемесячно\"/>
    </mc:Choice>
  </mc:AlternateContent>
  <bookViews>
    <workbookView xWindow="360" yWindow="270" windowWidth="14955" windowHeight="7425"/>
  </bookViews>
  <sheets>
    <sheet name=" Объем потерь 2021" sheetId="4" r:id="rId1"/>
  </sheets>
  <calcPr calcId="162913"/>
</workbook>
</file>

<file path=xl/calcChain.xml><?xml version="1.0" encoding="utf-8"?>
<calcChain xmlns="http://schemas.openxmlformats.org/spreadsheetml/2006/main">
  <c r="E135" i="4" l="1"/>
  <c r="D135" i="4"/>
  <c r="B134" i="4"/>
  <c r="B132" i="4"/>
  <c r="B131" i="4"/>
  <c r="B130" i="4"/>
  <c r="F128" i="4"/>
  <c r="F135" i="4" s="1"/>
  <c r="E128" i="4"/>
  <c r="D128" i="4"/>
  <c r="B126" i="4"/>
  <c r="B128" i="4" l="1"/>
  <c r="B135" i="4"/>
  <c r="E124" i="4"/>
  <c r="D124" i="4"/>
  <c r="B123" i="4"/>
  <c r="B121" i="4"/>
  <c r="B120" i="4"/>
  <c r="B119" i="4"/>
  <c r="F117" i="4"/>
  <c r="F124" i="4" s="1"/>
  <c r="E117" i="4"/>
  <c r="D117" i="4"/>
  <c r="B115" i="4"/>
  <c r="B124" i="4" l="1"/>
  <c r="B117" i="4"/>
  <c r="E113" i="4"/>
  <c r="D113" i="4"/>
  <c r="B112" i="4"/>
  <c r="B110" i="4"/>
  <c r="B109" i="4"/>
  <c r="B108" i="4"/>
  <c r="F106" i="4"/>
  <c r="F113" i="4" s="1"/>
  <c r="E106" i="4"/>
  <c r="B106" i="4" s="1"/>
  <c r="D106" i="4"/>
  <c r="B104" i="4"/>
  <c r="B113" i="4" l="1"/>
  <c r="E102" i="4"/>
  <c r="D102" i="4"/>
  <c r="B101" i="4"/>
  <c r="B99" i="4"/>
  <c r="B98" i="4"/>
  <c r="B97" i="4"/>
  <c r="F95" i="4"/>
  <c r="F102" i="4" s="1"/>
  <c r="E95" i="4"/>
  <c r="B95" i="4" s="1"/>
  <c r="D95" i="4"/>
  <c r="B93" i="4"/>
  <c r="B102" i="4" l="1"/>
  <c r="E91" i="4"/>
  <c r="D91" i="4"/>
  <c r="B90" i="4"/>
  <c r="B88" i="4"/>
  <c r="B87" i="4"/>
  <c r="B86" i="4"/>
  <c r="F84" i="4"/>
  <c r="F91" i="4" s="1"/>
  <c r="E84" i="4"/>
  <c r="B84" i="4" s="1"/>
  <c r="D84" i="4"/>
  <c r="B82" i="4"/>
  <c r="B91" i="4" l="1"/>
  <c r="E80" i="4"/>
  <c r="D80" i="4"/>
  <c r="B79" i="4"/>
  <c r="B77" i="4"/>
  <c r="B76" i="4"/>
  <c r="B75" i="4"/>
  <c r="F73" i="4"/>
  <c r="F80" i="4" s="1"/>
  <c r="E73" i="4"/>
  <c r="D73" i="4"/>
  <c r="B71" i="4"/>
  <c r="B73" i="4" l="1"/>
  <c r="B80" i="4"/>
  <c r="E69" i="4"/>
  <c r="D69" i="4"/>
  <c r="B68" i="4"/>
  <c r="B66" i="4"/>
  <c r="B65" i="4"/>
  <c r="B64" i="4"/>
  <c r="F62" i="4"/>
  <c r="F69" i="4" s="1"/>
  <c r="E62" i="4"/>
  <c r="D62" i="4"/>
  <c r="B60" i="4"/>
  <c r="B69" i="4" l="1"/>
  <c r="B62" i="4"/>
  <c r="E55" i="4"/>
  <c r="E58" i="4"/>
  <c r="D58" i="4"/>
  <c r="B57" i="4"/>
  <c r="B55" i="4"/>
  <c r="B54" i="4"/>
  <c r="B53" i="4"/>
  <c r="F51" i="4"/>
  <c r="F58" i="4" s="1"/>
  <c r="E51" i="4"/>
  <c r="D51" i="4"/>
  <c r="B49" i="4"/>
  <c r="B58" i="4" l="1"/>
  <c r="B51" i="4"/>
  <c r="E47" i="4"/>
  <c r="D47" i="4"/>
  <c r="B46" i="4"/>
  <c r="B44" i="4"/>
  <c r="B43" i="4"/>
  <c r="B42" i="4"/>
  <c r="F40" i="4"/>
  <c r="F47" i="4" s="1"/>
  <c r="E40" i="4"/>
  <c r="D40" i="4"/>
  <c r="B38" i="4"/>
  <c r="B47" i="4" l="1"/>
  <c r="B40" i="4"/>
  <c r="D29" i="4"/>
  <c r="B35" i="4"/>
  <c r="E36" i="4"/>
  <c r="D36" i="4"/>
  <c r="B33" i="4"/>
  <c r="B32" i="4"/>
  <c r="B31" i="4"/>
  <c r="F29" i="4"/>
  <c r="F36" i="4" s="1"/>
  <c r="E29" i="4"/>
  <c r="B29" i="4"/>
  <c r="B27" i="4"/>
  <c r="B36" i="4" l="1"/>
  <c r="E25" i="4"/>
  <c r="D25" i="4"/>
  <c r="B22" i="4"/>
  <c r="B21" i="4"/>
  <c r="B20" i="4"/>
  <c r="F18" i="4"/>
  <c r="F25" i="4" s="1"/>
  <c r="E18" i="4"/>
  <c r="D18" i="4"/>
  <c r="B16" i="4"/>
  <c r="B18" i="4" l="1"/>
  <c r="B24" i="4"/>
  <c r="B25" i="4" s="1"/>
  <c r="B14" i="4"/>
  <c r="B13" i="4"/>
  <c r="D7" i="4"/>
  <c r="D14" i="4" l="1"/>
  <c r="E7" i="4"/>
  <c r="F7" i="4"/>
  <c r="F14" i="4" s="1"/>
  <c r="B7" i="4" l="1"/>
  <c r="E14" i="4"/>
  <c r="B11" i="4"/>
  <c r="B10" i="4"/>
  <c r="B9" i="4"/>
  <c r="B5" i="4"/>
</calcChain>
</file>

<file path=xl/sharedStrings.xml><?xml version="1.0" encoding="utf-8"?>
<sst xmlns="http://schemas.openxmlformats.org/spreadsheetml/2006/main" count="127" uniqueCount="28">
  <si>
    <t>ВН</t>
  </si>
  <si>
    <t>СН1</t>
  </si>
  <si>
    <t>СН2</t>
  </si>
  <si>
    <t>НН</t>
  </si>
  <si>
    <t>тыс.кВт*ч</t>
  </si>
  <si>
    <t>всего</t>
  </si>
  <si>
    <t xml:space="preserve">Поступление в сеть </t>
  </si>
  <si>
    <t>Объем переданной ЭЭ</t>
  </si>
  <si>
    <t xml:space="preserve"> в том числе: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</si>
  <si>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</si>
  <si>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</si>
  <si>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</si>
  <si>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Хозяйственные нужды</t>
  </si>
  <si>
    <t>потери (кВт*ч)</t>
  </si>
  <si>
    <t>потери (%)</t>
  </si>
  <si>
    <t>январь</t>
  </si>
  <si>
    <t xml:space="preserve">Расчет объемов электроэнергии, приобретаемой  в целях компенсации потерь в принадлежащих ему сетях за  2021 г.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</si>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</sst>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" fillId="0" borderId="0" xfId="6"/>
    <xf numFmtId="0" fontId="4" fillId="0" borderId="0" xfId="6" applyNumberFormat="1" applyFont="1" applyFill="1" applyAlignment="1">
      <alignment horizontal="right"/>
    </xf>
    <xf numFmtId="0" fontId="7" fillId="0" borderId="1" xfId="6" applyNumberFormat="1" applyFont="1" applyFill="1" applyBorder="1" applyAlignment="1"/>
    <xf numFmtId="3" fontId="4" fillId="0" borderId="1" xfId="6" applyNumberFormat="1" applyFont="1" applyFill="1" applyBorder="1" applyAlignment="1">
      <alignment horizontal="center"/>
    </xf>
    <xf numFmtId="0" fontId="4" fillId="0" borderId="1" xfId="6" applyNumberFormat="1" applyFont="1" applyFill="1" applyBorder="1" applyAlignment="1"/>
    <xf numFmtId="164" fontId="4" fillId="0" borderId="1" xfId="6" applyNumberFormat="1" applyFont="1" applyFill="1" applyBorder="1" applyAlignment="1"/>
    <xf numFmtId="164" fontId="7" fillId="0" borderId="1" xfId="6" applyNumberFormat="1" applyFont="1" applyFill="1" applyBorder="1" applyAlignment="1"/>
    <xf numFmtId="164" fontId="1" fillId="0" borderId="0" xfId="6" applyNumberFormat="1"/>
    <xf numFmtId="0" fontId="8" fillId="0" borderId="1" xfId="6" applyNumberFormat="1" applyFont="1" applyFill="1" applyBorder="1" applyAlignment="1"/>
    <xf numFmtId="0" fontId="7" fillId="0" borderId="1" xfId="6" applyNumberFormat="1" applyFont="1" applyFill="1" applyBorder="1" applyAlignment="1">
      <alignment horizontal="right" vertical="center" wrapText="1"/>
    </xf>
    <xf numFmtId="0" fontId="7" fillId="0" borderId="1" xfId="6" applyNumberFormat="1" applyFont="1" applyFill="1" applyBorder="1" applyAlignment="1">
      <alignment vertical="center" wrapText="1"/>
    </xf>
    <xf numFmtId="165" fontId="4" fillId="0" borderId="1" xfId="6" applyNumberFormat="1" applyFont="1" applyFill="1" applyBorder="1" applyAlignment="1"/>
    <xf numFmtId="164" fontId="4" fillId="0" borderId="1" xfId="6" applyNumberFormat="1" applyFont="1" applyFill="1" applyBorder="1" applyAlignment="1">
      <alignment horizontal="right"/>
    </xf>
    <xf numFmtId="164" fontId="7" fillId="2" borderId="1" xfId="6" applyNumberFormat="1" applyFont="1" applyFill="1" applyBorder="1" applyAlignment="1"/>
    <xf numFmtId="165" fontId="4" fillId="2" borderId="1" xfId="6" applyNumberFormat="1" applyFont="1" applyFill="1" applyBorder="1" applyAlignment="1"/>
    <xf numFmtId="0" fontId="1" fillId="2" borderId="0" xfId="6" applyFill="1"/>
    <xf numFmtId="0" fontId="4" fillId="2" borderId="2" xfId="6" applyNumberFormat="1" applyFont="1" applyFill="1" applyBorder="1" applyAlignment="1">
      <alignment horizontal="center"/>
    </xf>
    <xf numFmtId="0" fontId="4" fillId="2" borderId="3" xfId="6" applyNumberFormat="1" applyFont="1" applyFill="1" applyBorder="1" applyAlignment="1">
      <alignment horizontal="center"/>
    </xf>
    <xf numFmtId="0" fontId="4" fillId="2" borderId="4" xfId="6" applyNumberFormat="1" applyFont="1" applyFill="1" applyBorder="1" applyAlignment="1">
      <alignment horizontal="center"/>
    </xf>
    <xf numFmtId="0" fontId="5" fillId="0" borderId="0" xfId="6" applyNumberFormat="1" applyFont="1" applyAlignment="1">
      <alignment horizontal="center" vertical="center" wrapText="1"/>
    </xf>
    <xf numFmtId="0" fontId="6" fillId="0" borderId="5" xfId="6" applyNumberFormat="1" applyFont="1" applyFill="1" applyBorder="1" applyAlignment="1">
      <alignment horizontal="center"/>
    </xf>
    <xf numFmtId="0" fontId="4" fillId="0" borderId="2" xfId="6" applyNumberFormat="1" applyFont="1" applyFill="1" applyBorder="1" applyAlignment="1">
      <alignment horizontal="center"/>
    </xf>
    <xf numFmtId="0" fontId="4" fillId="0" borderId="3" xfId="6" applyNumberFormat="1" applyFont="1" applyFill="1" applyBorder="1" applyAlignment="1">
      <alignment horizontal="center"/>
    </xf>
    <xf numFmtId="0" fontId="4" fillId="0" borderId="4" xfId="6" applyNumberFormat="1" applyFont="1" applyFill="1" applyBorder="1" applyAlignment="1">
      <alignment horizontal="center"/>
    </xf>
  </cellXfs>
  <cellStyles count="7">
    <cellStyle name="Обычный" xfId="0" builtinId="0"/>
    <cellStyle name="Обычный 2" xfId="1"/>
    <cellStyle name="Обычный 2 2" xfId="2"/>
    <cellStyle name="Обычный 2 3" xfId="5"/>
    <cellStyle name="Обычный 3" xfId="3"/>
    <cellStyle name="Обычный 3 2" xfId="6"/>
    <cellStyle name="Стиль 1_Форма акта для роз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135"/>
  <sheetViews>
    <sheetView tabSelected="1" topLeftCell="A119" workbookViewId="0">
      <selection activeCell="F135" sqref="F135"/>
    </sheetView>
  </sheetViews>
  <sheetFormatPr defaultRowHeight="15" x14ac:dyDescent="0.25"/>
  <cols>
    <col min="1" max="1" width="55.28515625" style="1" customWidth="1"/>
    <col min="2" max="2" width="15.85546875" style="1" customWidth="1"/>
    <col min="3" max="3" width="14.7109375" style="1" bestFit="1" customWidth="1"/>
    <col min="4" max="4" width="12.5703125" style="1" bestFit="1" customWidth="1"/>
    <col min="5" max="5" width="14.7109375" style="1" bestFit="1" customWidth="1"/>
    <col min="6" max="6" width="16.28515625" style="1" customWidth="1"/>
    <col min="7" max="7" width="10.7109375" style="1" customWidth="1"/>
    <col min="8" max="256" width="8.85546875" style="1"/>
    <col min="257" max="257" width="55.28515625" style="1" customWidth="1"/>
    <col min="258" max="258" width="15.85546875" style="1" customWidth="1"/>
    <col min="259" max="259" width="14.7109375" style="1" bestFit="1" customWidth="1"/>
    <col min="260" max="260" width="12.5703125" style="1" bestFit="1" customWidth="1"/>
    <col min="261" max="262" width="14.7109375" style="1" bestFit="1" customWidth="1"/>
    <col min="263" max="512" width="8.85546875" style="1"/>
    <col min="513" max="513" width="55.28515625" style="1" customWidth="1"/>
    <col min="514" max="514" width="15.85546875" style="1" customWidth="1"/>
    <col min="515" max="515" width="14.7109375" style="1" bestFit="1" customWidth="1"/>
    <col min="516" max="516" width="12.5703125" style="1" bestFit="1" customWidth="1"/>
    <col min="517" max="518" width="14.7109375" style="1" bestFit="1" customWidth="1"/>
    <col min="519" max="768" width="8.85546875" style="1"/>
    <col min="769" max="769" width="55.28515625" style="1" customWidth="1"/>
    <col min="770" max="770" width="15.85546875" style="1" customWidth="1"/>
    <col min="771" max="771" width="14.7109375" style="1" bestFit="1" customWidth="1"/>
    <col min="772" max="772" width="12.5703125" style="1" bestFit="1" customWidth="1"/>
    <col min="773" max="774" width="14.7109375" style="1" bestFit="1" customWidth="1"/>
    <col min="775" max="1024" width="8.85546875" style="1"/>
    <col min="1025" max="1025" width="55.28515625" style="1" customWidth="1"/>
    <col min="1026" max="1026" width="15.85546875" style="1" customWidth="1"/>
    <col min="1027" max="1027" width="14.7109375" style="1" bestFit="1" customWidth="1"/>
    <col min="1028" max="1028" width="12.5703125" style="1" bestFit="1" customWidth="1"/>
    <col min="1029" max="1030" width="14.7109375" style="1" bestFit="1" customWidth="1"/>
    <col min="1031" max="1280" width="8.85546875" style="1"/>
    <col min="1281" max="1281" width="55.28515625" style="1" customWidth="1"/>
    <col min="1282" max="1282" width="15.85546875" style="1" customWidth="1"/>
    <col min="1283" max="1283" width="14.7109375" style="1" bestFit="1" customWidth="1"/>
    <col min="1284" max="1284" width="12.5703125" style="1" bestFit="1" customWidth="1"/>
    <col min="1285" max="1286" width="14.7109375" style="1" bestFit="1" customWidth="1"/>
    <col min="1287" max="1536" width="8.85546875" style="1"/>
    <col min="1537" max="1537" width="55.28515625" style="1" customWidth="1"/>
    <col min="1538" max="1538" width="15.85546875" style="1" customWidth="1"/>
    <col min="1539" max="1539" width="14.7109375" style="1" bestFit="1" customWidth="1"/>
    <col min="1540" max="1540" width="12.5703125" style="1" bestFit="1" customWidth="1"/>
    <col min="1541" max="1542" width="14.7109375" style="1" bestFit="1" customWidth="1"/>
    <col min="1543" max="1792" width="8.85546875" style="1"/>
    <col min="1793" max="1793" width="55.28515625" style="1" customWidth="1"/>
    <col min="1794" max="1794" width="15.85546875" style="1" customWidth="1"/>
    <col min="1795" max="1795" width="14.7109375" style="1" bestFit="1" customWidth="1"/>
    <col min="1796" max="1796" width="12.5703125" style="1" bestFit="1" customWidth="1"/>
    <col min="1797" max="1798" width="14.7109375" style="1" bestFit="1" customWidth="1"/>
    <col min="1799" max="2048" width="8.85546875" style="1"/>
    <col min="2049" max="2049" width="55.28515625" style="1" customWidth="1"/>
    <col min="2050" max="2050" width="15.85546875" style="1" customWidth="1"/>
    <col min="2051" max="2051" width="14.7109375" style="1" bestFit="1" customWidth="1"/>
    <col min="2052" max="2052" width="12.5703125" style="1" bestFit="1" customWidth="1"/>
    <col min="2053" max="2054" width="14.7109375" style="1" bestFit="1" customWidth="1"/>
    <col min="2055" max="2304" width="8.85546875" style="1"/>
    <col min="2305" max="2305" width="55.28515625" style="1" customWidth="1"/>
    <col min="2306" max="2306" width="15.85546875" style="1" customWidth="1"/>
    <col min="2307" max="2307" width="14.7109375" style="1" bestFit="1" customWidth="1"/>
    <col min="2308" max="2308" width="12.5703125" style="1" bestFit="1" customWidth="1"/>
    <col min="2309" max="2310" width="14.7109375" style="1" bestFit="1" customWidth="1"/>
    <col min="2311" max="2560" width="8.85546875" style="1"/>
    <col min="2561" max="2561" width="55.28515625" style="1" customWidth="1"/>
    <col min="2562" max="2562" width="15.85546875" style="1" customWidth="1"/>
    <col min="2563" max="2563" width="14.7109375" style="1" bestFit="1" customWidth="1"/>
    <col min="2564" max="2564" width="12.5703125" style="1" bestFit="1" customWidth="1"/>
    <col min="2565" max="2566" width="14.7109375" style="1" bestFit="1" customWidth="1"/>
    <col min="2567" max="2816" width="8.85546875" style="1"/>
    <col min="2817" max="2817" width="55.28515625" style="1" customWidth="1"/>
    <col min="2818" max="2818" width="15.85546875" style="1" customWidth="1"/>
    <col min="2819" max="2819" width="14.7109375" style="1" bestFit="1" customWidth="1"/>
    <col min="2820" max="2820" width="12.5703125" style="1" bestFit="1" customWidth="1"/>
    <col min="2821" max="2822" width="14.7109375" style="1" bestFit="1" customWidth="1"/>
    <col min="2823" max="3072" width="8.85546875" style="1"/>
    <col min="3073" max="3073" width="55.28515625" style="1" customWidth="1"/>
    <col min="3074" max="3074" width="15.85546875" style="1" customWidth="1"/>
    <col min="3075" max="3075" width="14.7109375" style="1" bestFit="1" customWidth="1"/>
    <col min="3076" max="3076" width="12.5703125" style="1" bestFit="1" customWidth="1"/>
    <col min="3077" max="3078" width="14.7109375" style="1" bestFit="1" customWidth="1"/>
    <col min="3079" max="3328" width="8.85546875" style="1"/>
    <col min="3329" max="3329" width="55.28515625" style="1" customWidth="1"/>
    <col min="3330" max="3330" width="15.85546875" style="1" customWidth="1"/>
    <col min="3331" max="3331" width="14.7109375" style="1" bestFit="1" customWidth="1"/>
    <col min="3332" max="3332" width="12.5703125" style="1" bestFit="1" customWidth="1"/>
    <col min="3333" max="3334" width="14.7109375" style="1" bestFit="1" customWidth="1"/>
    <col min="3335" max="3584" width="8.85546875" style="1"/>
    <col min="3585" max="3585" width="55.28515625" style="1" customWidth="1"/>
    <col min="3586" max="3586" width="15.85546875" style="1" customWidth="1"/>
    <col min="3587" max="3587" width="14.7109375" style="1" bestFit="1" customWidth="1"/>
    <col min="3588" max="3588" width="12.5703125" style="1" bestFit="1" customWidth="1"/>
    <col min="3589" max="3590" width="14.7109375" style="1" bestFit="1" customWidth="1"/>
    <col min="3591" max="3840" width="8.85546875" style="1"/>
    <col min="3841" max="3841" width="55.28515625" style="1" customWidth="1"/>
    <col min="3842" max="3842" width="15.85546875" style="1" customWidth="1"/>
    <col min="3843" max="3843" width="14.7109375" style="1" bestFit="1" customWidth="1"/>
    <col min="3844" max="3844" width="12.5703125" style="1" bestFit="1" customWidth="1"/>
    <col min="3845" max="3846" width="14.7109375" style="1" bestFit="1" customWidth="1"/>
    <col min="3847" max="4096" width="8.85546875" style="1"/>
    <col min="4097" max="4097" width="55.28515625" style="1" customWidth="1"/>
    <col min="4098" max="4098" width="15.85546875" style="1" customWidth="1"/>
    <col min="4099" max="4099" width="14.7109375" style="1" bestFit="1" customWidth="1"/>
    <col min="4100" max="4100" width="12.5703125" style="1" bestFit="1" customWidth="1"/>
    <col min="4101" max="4102" width="14.7109375" style="1" bestFit="1" customWidth="1"/>
    <col min="4103" max="4352" width="8.85546875" style="1"/>
    <col min="4353" max="4353" width="55.28515625" style="1" customWidth="1"/>
    <col min="4354" max="4354" width="15.85546875" style="1" customWidth="1"/>
    <col min="4355" max="4355" width="14.7109375" style="1" bestFit="1" customWidth="1"/>
    <col min="4356" max="4356" width="12.5703125" style="1" bestFit="1" customWidth="1"/>
    <col min="4357" max="4358" width="14.7109375" style="1" bestFit="1" customWidth="1"/>
    <col min="4359" max="4608" width="8.85546875" style="1"/>
    <col min="4609" max="4609" width="55.28515625" style="1" customWidth="1"/>
    <col min="4610" max="4610" width="15.85546875" style="1" customWidth="1"/>
    <col min="4611" max="4611" width="14.7109375" style="1" bestFit="1" customWidth="1"/>
    <col min="4612" max="4612" width="12.5703125" style="1" bestFit="1" customWidth="1"/>
    <col min="4613" max="4614" width="14.7109375" style="1" bestFit="1" customWidth="1"/>
    <col min="4615" max="4864" width="8.85546875" style="1"/>
    <col min="4865" max="4865" width="55.28515625" style="1" customWidth="1"/>
    <col min="4866" max="4866" width="15.85546875" style="1" customWidth="1"/>
    <col min="4867" max="4867" width="14.7109375" style="1" bestFit="1" customWidth="1"/>
    <col min="4868" max="4868" width="12.5703125" style="1" bestFit="1" customWidth="1"/>
    <col min="4869" max="4870" width="14.7109375" style="1" bestFit="1" customWidth="1"/>
    <col min="4871" max="5120" width="8.85546875" style="1"/>
    <col min="5121" max="5121" width="55.28515625" style="1" customWidth="1"/>
    <col min="5122" max="5122" width="15.85546875" style="1" customWidth="1"/>
    <col min="5123" max="5123" width="14.7109375" style="1" bestFit="1" customWidth="1"/>
    <col min="5124" max="5124" width="12.5703125" style="1" bestFit="1" customWidth="1"/>
    <col min="5125" max="5126" width="14.7109375" style="1" bestFit="1" customWidth="1"/>
    <col min="5127" max="5376" width="8.85546875" style="1"/>
    <col min="5377" max="5377" width="55.28515625" style="1" customWidth="1"/>
    <col min="5378" max="5378" width="15.85546875" style="1" customWidth="1"/>
    <col min="5379" max="5379" width="14.7109375" style="1" bestFit="1" customWidth="1"/>
    <col min="5380" max="5380" width="12.5703125" style="1" bestFit="1" customWidth="1"/>
    <col min="5381" max="5382" width="14.7109375" style="1" bestFit="1" customWidth="1"/>
    <col min="5383" max="5632" width="8.85546875" style="1"/>
    <col min="5633" max="5633" width="55.28515625" style="1" customWidth="1"/>
    <col min="5634" max="5634" width="15.85546875" style="1" customWidth="1"/>
    <col min="5635" max="5635" width="14.7109375" style="1" bestFit="1" customWidth="1"/>
    <col min="5636" max="5636" width="12.5703125" style="1" bestFit="1" customWidth="1"/>
    <col min="5637" max="5638" width="14.7109375" style="1" bestFit="1" customWidth="1"/>
    <col min="5639" max="5888" width="8.85546875" style="1"/>
    <col min="5889" max="5889" width="55.28515625" style="1" customWidth="1"/>
    <col min="5890" max="5890" width="15.85546875" style="1" customWidth="1"/>
    <col min="5891" max="5891" width="14.7109375" style="1" bestFit="1" customWidth="1"/>
    <col min="5892" max="5892" width="12.5703125" style="1" bestFit="1" customWidth="1"/>
    <col min="5893" max="5894" width="14.7109375" style="1" bestFit="1" customWidth="1"/>
    <col min="5895" max="6144" width="8.85546875" style="1"/>
    <col min="6145" max="6145" width="55.28515625" style="1" customWidth="1"/>
    <col min="6146" max="6146" width="15.85546875" style="1" customWidth="1"/>
    <col min="6147" max="6147" width="14.7109375" style="1" bestFit="1" customWidth="1"/>
    <col min="6148" max="6148" width="12.5703125" style="1" bestFit="1" customWidth="1"/>
    <col min="6149" max="6150" width="14.7109375" style="1" bestFit="1" customWidth="1"/>
    <col min="6151" max="6400" width="8.85546875" style="1"/>
    <col min="6401" max="6401" width="55.28515625" style="1" customWidth="1"/>
    <col min="6402" max="6402" width="15.85546875" style="1" customWidth="1"/>
    <col min="6403" max="6403" width="14.7109375" style="1" bestFit="1" customWidth="1"/>
    <col min="6404" max="6404" width="12.5703125" style="1" bestFit="1" customWidth="1"/>
    <col min="6405" max="6406" width="14.7109375" style="1" bestFit="1" customWidth="1"/>
    <col min="6407" max="6656" width="8.85546875" style="1"/>
    <col min="6657" max="6657" width="55.28515625" style="1" customWidth="1"/>
    <col min="6658" max="6658" width="15.85546875" style="1" customWidth="1"/>
    <col min="6659" max="6659" width="14.7109375" style="1" bestFit="1" customWidth="1"/>
    <col min="6660" max="6660" width="12.5703125" style="1" bestFit="1" customWidth="1"/>
    <col min="6661" max="6662" width="14.7109375" style="1" bestFit="1" customWidth="1"/>
    <col min="6663" max="6912" width="8.85546875" style="1"/>
    <col min="6913" max="6913" width="55.28515625" style="1" customWidth="1"/>
    <col min="6914" max="6914" width="15.85546875" style="1" customWidth="1"/>
    <col min="6915" max="6915" width="14.7109375" style="1" bestFit="1" customWidth="1"/>
    <col min="6916" max="6916" width="12.5703125" style="1" bestFit="1" customWidth="1"/>
    <col min="6917" max="6918" width="14.7109375" style="1" bestFit="1" customWidth="1"/>
    <col min="6919" max="7168" width="8.85546875" style="1"/>
    <col min="7169" max="7169" width="55.28515625" style="1" customWidth="1"/>
    <col min="7170" max="7170" width="15.85546875" style="1" customWidth="1"/>
    <col min="7171" max="7171" width="14.7109375" style="1" bestFit="1" customWidth="1"/>
    <col min="7172" max="7172" width="12.5703125" style="1" bestFit="1" customWidth="1"/>
    <col min="7173" max="7174" width="14.7109375" style="1" bestFit="1" customWidth="1"/>
    <col min="7175" max="7424" width="8.85546875" style="1"/>
    <col min="7425" max="7425" width="55.28515625" style="1" customWidth="1"/>
    <col min="7426" max="7426" width="15.85546875" style="1" customWidth="1"/>
    <col min="7427" max="7427" width="14.7109375" style="1" bestFit="1" customWidth="1"/>
    <col min="7428" max="7428" width="12.5703125" style="1" bestFit="1" customWidth="1"/>
    <col min="7429" max="7430" width="14.7109375" style="1" bestFit="1" customWidth="1"/>
    <col min="7431" max="7680" width="8.85546875" style="1"/>
    <col min="7681" max="7681" width="55.28515625" style="1" customWidth="1"/>
    <col min="7682" max="7682" width="15.85546875" style="1" customWidth="1"/>
    <col min="7683" max="7683" width="14.7109375" style="1" bestFit="1" customWidth="1"/>
    <col min="7684" max="7684" width="12.5703125" style="1" bestFit="1" customWidth="1"/>
    <col min="7685" max="7686" width="14.7109375" style="1" bestFit="1" customWidth="1"/>
    <col min="7687" max="7936" width="8.85546875" style="1"/>
    <col min="7937" max="7937" width="55.28515625" style="1" customWidth="1"/>
    <col min="7938" max="7938" width="15.85546875" style="1" customWidth="1"/>
    <col min="7939" max="7939" width="14.7109375" style="1" bestFit="1" customWidth="1"/>
    <col min="7940" max="7940" width="12.5703125" style="1" bestFit="1" customWidth="1"/>
    <col min="7941" max="7942" width="14.7109375" style="1" bestFit="1" customWidth="1"/>
    <col min="7943" max="8192" width="8.85546875" style="1"/>
    <col min="8193" max="8193" width="55.28515625" style="1" customWidth="1"/>
    <col min="8194" max="8194" width="15.85546875" style="1" customWidth="1"/>
    <col min="8195" max="8195" width="14.7109375" style="1" bestFit="1" customWidth="1"/>
    <col min="8196" max="8196" width="12.5703125" style="1" bestFit="1" customWidth="1"/>
    <col min="8197" max="8198" width="14.7109375" style="1" bestFit="1" customWidth="1"/>
    <col min="8199" max="8448" width="8.85546875" style="1"/>
    <col min="8449" max="8449" width="55.28515625" style="1" customWidth="1"/>
    <col min="8450" max="8450" width="15.85546875" style="1" customWidth="1"/>
    <col min="8451" max="8451" width="14.7109375" style="1" bestFit="1" customWidth="1"/>
    <col min="8452" max="8452" width="12.5703125" style="1" bestFit="1" customWidth="1"/>
    <col min="8453" max="8454" width="14.7109375" style="1" bestFit="1" customWidth="1"/>
    <col min="8455" max="8704" width="8.85546875" style="1"/>
    <col min="8705" max="8705" width="55.28515625" style="1" customWidth="1"/>
    <col min="8706" max="8706" width="15.85546875" style="1" customWidth="1"/>
    <col min="8707" max="8707" width="14.7109375" style="1" bestFit="1" customWidth="1"/>
    <col min="8708" max="8708" width="12.5703125" style="1" bestFit="1" customWidth="1"/>
    <col min="8709" max="8710" width="14.7109375" style="1" bestFit="1" customWidth="1"/>
    <col min="8711" max="8960" width="8.85546875" style="1"/>
    <col min="8961" max="8961" width="55.28515625" style="1" customWidth="1"/>
    <col min="8962" max="8962" width="15.85546875" style="1" customWidth="1"/>
    <col min="8963" max="8963" width="14.7109375" style="1" bestFit="1" customWidth="1"/>
    <col min="8964" max="8964" width="12.5703125" style="1" bestFit="1" customWidth="1"/>
    <col min="8965" max="8966" width="14.7109375" style="1" bestFit="1" customWidth="1"/>
    <col min="8967" max="9216" width="8.85546875" style="1"/>
    <col min="9217" max="9217" width="55.28515625" style="1" customWidth="1"/>
    <col min="9218" max="9218" width="15.85546875" style="1" customWidth="1"/>
    <col min="9219" max="9219" width="14.7109375" style="1" bestFit="1" customWidth="1"/>
    <col min="9220" max="9220" width="12.5703125" style="1" bestFit="1" customWidth="1"/>
    <col min="9221" max="9222" width="14.7109375" style="1" bestFit="1" customWidth="1"/>
    <col min="9223" max="9472" width="8.85546875" style="1"/>
    <col min="9473" max="9473" width="55.28515625" style="1" customWidth="1"/>
    <col min="9474" max="9474" width="15.85546875" style="1" customWidth="1"/>
    <col min="9475" max="9475" width="14.7109375" style="1" bestFit="1" customWidth="1"/>
    <col min="9476" max="9476" width="12.5703125" style="1" bestFit="1" customWidth="1"/>
    <col min="9477" max="9478" width="14.7109375" style="1" bestFit="1" customWidth="1"/>
    <col min="9479" max="9728" width="8.85546875" style="1"/>
    <col min="9729" max="9729" width="55.28515625" style="1" customWidth="1"/>
    <col min="9730" max="9730" width="15.85546875" style="1" customWidth="1"/>
    <col min="9731" max="9731" width="14.7109375" style="1" bestFit="1" customWidth="1"/>
    <col min="9732" max="9732" width="12.5703125" style="1" bestFit="1" customWidth="1"/>
    <col min="9733" max="9734" width="14.7109375" style="1" bestFit="1" customWidth="1"/>
    <col min="9735" max="9984" width="8.85546875" style="1"/>
    <col min="9985" max="9985" width="55.28515625" style="1" customWidth="1"/>
    <col min="9986" max="9986" width="15.85546875" style="1" customWidth="1"/>
    <col min="9987" max="9987" width="14.7109375" style="1" bestFit="1" customWidth="1"/>
    <col min="9988" max="9988" width="12.5703125" style="1" bestFit="1" customWidth="1"/>
    <col min="9989" max="9990" width="14.7109375" style="1" bestFit="1" customWidth="1"/>
    <col min="9991" max="10240" width="8.85546875" style="1"/>
    <col min="10241" max="10241" width="55.28515625" style="1" customWidth="1"/>
    <col min="10242" max="10242" width="15.85546875" style="1" customWidth="1"/>
    <col min="10243" max="10243" width="14.7109375" style="1" bestFit="1" customWidth="1"/>
    <col min="10244" max="10244" width="12.5703125" style="1" bestFit="1" customWidth="1"/>
    <col min="10245" max="10246" width="14.7109375" style="1" bestFit="1" customWidth="1"/>
    <col min="10247" max="10496" width="8.85546875" style="1"/>
    <col min="10497" max="10497" width="55.28515625" style="1" customWidth="1"/>
    <col min="10498" max="10498" width="15.85546875" style="1" customWidth="1"/>
    <col min="10499" max="10499" width="14.7109375" style="1" bestFit="1" customWidth="1"/>
    <col min="10500" max="10500" width="12.5703125" style="1" bestFit="1" customWidth="1"/>
    <col min="10501" max="10502" width="14.7109375" style="1" bestFit="1" customWidth="1"/>
    <col min="10503" max="10752" width="8.85546875" style="1"/>
    <col min="10753" max="10753" width="55.28515625" style="1" customWidth="1"/>
    <col min="10754" max="10754" width="15.85546875" style="1" customWidth="1"/>
    <col min="10755" max="10755" width="14.7109375" style="1" bestFit="1" customWidth="1"/>
    <col min="10756" max="10756" width="12.5703125" style="1" bestFit="1" customWidth="1"/>
    <col min="10757" max="10758" width="14.7109375" style="1" bestFit="1" customWidth="1"/>
    <col min="10759" max="11008" width="8.85546875" style="1"/>
    <col min="11009" max="11009" width="55.28515625" style="1" customWidth="1"/>
    <col min="11010" max="11010" width="15.85546875" style="1" customWidth="1"/>
    <col min="11011" max="11011" width="14.7109375" style="1" bestFit="1" customWidth="1"/>
    <col min="11012" max="11012" width="12.5703125" style="1" bestFit="1" customWidth="1"/>
    <col min="11013" max="11014" width="14.7109375" style="1" bestFit="1" customWidth="1"/>
    <col min="11015" max="11264" width="8.85546875" style="1"/>
    <col min="11265" max="11265" width="55.28515625" style="1" customWidth="1"/>
    <col min="11266" max="11266" width="15.85546875" style="1" customWidth="1"/>
    <col min="11267" max="11267" width="14.7109375" style="1" bestFit="1" customWidth="1"/>
    <col min="11268" max="11268" width="12.5703125" style="1" bestFit="1" customWidth="1"/>
    <col min="11269" max="11270" width="14.7109375" style="1" bestFit="1" customWidth="1"/>
    <col min="11271" max="11520" width="8.85546875" style="1"/>
    <col min="11521" max="11521" width="55.28515625" style="1" customWidth="1"/>
    <col min="11522" max="11522" width="15.85546875" style="1" customWidth="1"/>
    <col min="11523" max="11523" width="14.7109375" style="1" bestFit="1" customWidth="1"/>
    <col min="11524" max="11524" width="12.5703125" style="1" bestFit="1" customWidth="1"/>
    <col min="11525" max="11526" width="14.7109375" style="1" bestFit="1" customWidth="1"/>
    <col min="11527" max="11776" width="8.85546875" style="1"/>
    <col min="11777" max="11777" width="55.28515625" style="1" customWidth="1"/>
    <col min="11778" max="11778" width="15.85546875" style="1" customWidth="1"/>
    <col min="11779" max="11779" width="14.7109375" style="1" bestFit="1" customWidth="1"/>
    <col min="11780" max="11780" width="12.5703125" style="1" bestFit="1" customWidth="1"/>
    <col min="11781" max="11782" width="14.7109375" style="1" bestFit="1" customWidth="1"/>
    <col min="11783" max="12032" width="8.85546875" style="1"/>
    <col min="12033" max="12033" width="55.28515625" style="1" customWidth="1"/>
    <col min="12034" max="12034" width="15.85546875" style="1" customWidth="1"/>
    <col min="12035" max="12035" width="14.7109375" style="1" bestFit="1" customWidth="1"/>
    <col min="12036" max="12036" width="12.5703125" style="1" bestFit="1" customWidth="1"/>
    <col min="12037" max="12038" width="14.7109375" style="1" bestFit="1" customWidth="1"/>
    <col min="12039" max="12288" width="8.85546875" style="1"/>
    <col min="12289" max="12289" width="55.28515625" style="1" customWidth="1"/>
    <col min="12290" max="12290" width="15.85546875" style="1" customWidth="1"/>
    <col min="12291" max="12291" width="14.7109375" style="1" bestFit="1" customWidth="1"/>
    <col min="12292" max="12292" width="12.5703125" style="1" bestFit="1" customWidth="1"/>
    <col min="12293" max="12294" width="14.7109375" style="1" bestFit="1" customWidth="1"/>
    <col min="12295" max="12544" width="8.85546875" style="1"/>
    <col min="12545" max="12545" width="55.28515625" style="1" customWidth="1"/>
    <col min="12546" max="12546" width="15.85546875" style="1" customWidth="1"/>
    <col min="12547" max="12547" width="14.7109375" style="1" bestFit="1" customWidth="1"/>
    <col min="12548" max="12548" width="12.5703125" style="1" bestFit="1" customWidth="1"/>
    <col min="12549" max="12550" width="14.7109375" style="1" bestFit="1" customWidth="1"/>
    <col min="12551" max="12800" width="8.85546875" style="1"/>
    <col min="12801" max="12801" width="55.28515625" style="1" customWidth="1"/>
    <col min="12802" max="12802" width="15.85546875" style="1" customWidth="1"/>
    <col min="12803" max="12803" width="14.7109375" style="1" bestFit="1" customWidth="1"/>
    <col min="12804" max="12804" width="12.5703125" style="1" bestFit="1" customWidth="1"/>
    <col min="12805" max="12806" width="14.7109375" style="1" bestFit="1" customWidth="1"/>
    <col min="12807" max="13056" width="8.85546875" style="1"/>
    <col min="13057" max="13057" width="55.28515625" style="1" customWidth="1"/>
    <col min="13058" max="13058" width="15.85546875" style="1" customWidth="1"/>
    <col min="13059" max="13059" width="14.7109375" style="1" bestFit="1" customWidth="1"/>
    <col min="13060" max="13060" width="12.5703125" style="1" bestFit="1" customWidth="1"/>
    <col min="13061" max="13062" width="14.7109375" style="1" bestFit="1" customWidth="1"/>
    <col min="13063" max="13312" width="8.85546875" style="1"/>
    <col min="13313" max="13313" width="55.28515625" style="1" customWidth="1"/>
    <col min="13314" max="13314" width="15.85546875" style="1" customWidth="1"/>
    <col min="13315" max="13315" width="14.7109375" style="1" bestFit="1" customWidth="1"/>
    <col min="13316" max="13316" width="12.5703125" style="1" bestFit="1" customWidth="1"/>
    <col min="13317" max="13318" width="14.7109375" style="1" bestFit="1" customWidth="1"/>
    <col min="13319" max="13568" width="8.85546875" style="1"/>
    <col min="13569" max="13569" width="55.28515625" style="1" customWidth="1"/>
    <col min="13570" max="13570" width="15.85546875" style="1" customWidth="1"/>
    <col min="13571" max="13571" width="14.7109375" style="1" bestFit="1" customWidth="1"/>
    <col min="13572" max="13572" width="12.5703125" style="1" bestFit="1" customWidth="1"/>
    <col min="13573" max="13574" width="14.7109375" style="1" bestFit="1" customWidth="1"/>
    <col min="13575" max="13824" width="8.85546875" style="1"/>
    <col min="13825" max="13825" width="55.28515625" style="1" customWidth="1"/>
    <col min="13826" max="13826" width="15.85546875" style="1" customWidth="1"/>
    <col min="13827" max="13827" width="14.7109375" style="1" bestFit="1" customWidth="1"/>
    <col min="13828" max="13828" width="12.5703125" style="1" bestFit="1" customWidth="1"/>
    <col min="13829" max="13830" width="14.7109375" style="1" bestFit="1" customWidth="1"/>
    <col min="13831" max="14080" width="8.85546875" style="1"/>
    <col min="14081" max="14081" width="55.28515625" style="1" customWidth="1"/>
    <col min="14082" max="14082" width="15.85546875" style="1" customWidth="1"/>
    <col min="14083" max="14083" width="14.7109375" style="1" bestFit="1" customWidth="1"/>
    <col min="14084" max="14084" width="12.5703125" style="1" bestFit="1" customWidth="1"/>
    <col min="14085" max="14086" width="14.7109375" style="1" bestFit="1" customWidth="1"/>
    <col min="14087" max="14336" width="8.85546875" style="1"/>
    <col min="14337" max="14337" width="55.28515625" style="1" customWidth="1"/>
    <col min="14338" max="14338" width="15.85546875" style="1" customWidth="1"/>
    <col min="14339" max="14339" width="14.7109375" style="1" bestFit="1" customWidth="1"/>
    <col min="14340" max="14340" width="12.5703125" style="1" bestFit="1" customWidth="1"/>
    <col min="14341" max="14342" width="14.7109375" style="1" bestFit="1" customWidth="1"/>
    <col min="14343" max="14592" width="8.85546875" style="1"/>
    <col min="14593" max="14593" width="55.28515625" style="1" customWidth="1"/>
    <col min="14594" max="14594" width="15.85546875" style="1" customWidth="1"/>
    <col min="14595" max="14595" width="14.7109375" style="1" bestFit="1" customWidth="1"/>
    <col min="14596" max="14596" width="12.5703125" style="1" bestFit="1" customWidth="1"/>
    <col min="14597" max="14598" width="14.7109375" style="1" bestFit="1" customWidth="1"/>
    <col min="14599" max="14848" width="8.85546875" style="1"/>
    <col min="14849" max="14849" width="55.28515625" style="1" customWidth="1"/>
    <col min="14850" max="14850" width="15.85546875" style="1" customWidth="1"/>
    <col min="14851" max="14851" width="14.7109375" style="1" bestFit="1" customWidth="1"/>
    <col min="14852" max="14852" width="12.5703125" style="1" bestFit="1" customWidth="1"/>
    <col min="14853" max="14854" width="14.7109375" style="1" bestFit="1" customWidth="1"/>
    <col min="14855" max="15104" width="8.85546875" style="1"/>
    <col min="15105" max="15105" width="55.28515625" style="1" customWidth="1"/>
    <col min="15106" max="15106" width="15.85546875" style="1" customWidth="1"/>
    <col min="15107" max="15107" width="14.7109375" style="1" bestFit="1" customWidth="1"/>
    <col min="15108" max="15108" width="12.5703125" style="1" bestFit="1" customWidth="1"/>
    <col min="15109" max="15110" width="14.7109375" style="1" bestFit="1" customWidth="1"/>
    <col min="15111" max="15360" width="8.85546875" style="1"/>
    <col min="15361" max="15361" width="55.28515625" style="1" customWidth="1"/>
    <col min="15362" max="15362" width="15.85546875" style="1" customWidth="1"/>
    <col min="15363" max="15363" width="14.7109375" style="1" bestFit="1" customWidth="1"/>
    <col min="15364" max="15364" width="12.5703125" style="1" bestFit="1" customWidth="1"/>
    <col min="15365" max="15366" width="14.7109375" style="1" bestFit="1" customWidth="1"/>
    <col min="15367" max="15616" width="8.85546875" style="1"/>
    <col min="15617" max="15617" width="55.28515625" style="1" customWidth="1"/>
    <col min="15618" max="15618" width="15.85546875" style="1" customWidth="1"/>
    <col min="15619" max="15619" width="14.7109375" style="1" bestFit="1" customWidth="1"/>
    <col min="15620" max="15620" width="12.5703125" style="1" bestFit="1" customWidth="1"/>
    <col min="15621" max="15622" width="14.7109375" style="1" bestFit="1" customWidth="1"/>
    <col min="15623" max="15872" width="8.85546875" style="1"/>
    <col min="15873" max="15873" width="55.28515625" style="1" customWidth="1"/>
    <col min="15874" max="15874" width="15.85546875" style="1" customWidth="1"/>
    <col min="15875" max="15875" width="14.7109375" style="1" bestFit="1" customWidth="1"/>
    <col min="15876" max="15876" width="12.5703125" style="1" bestFit="1" customWidth="1"/>
    <col min="15877" max="15878" width="14.7109375" style="1" bestFit="1" customWidth="1"/>
    <col min="15879" max="16128" width="8.85546875" style="1"/>
    <col min="16129" max="16129" width="55.28515625" style="1" customWidth="1"/>
    <col min="16130" max="16130" width="15.85546875" style="1" customWidth="1"/>
    <col min="16131" max="16131" width="14.7109375" style="1" bestFit="1" customWidth="1"/>
    <col min="16132" max="16132" width="12.5703125" style="1" bestFit="1" customWidth="1"/>
    <col min="16133" max="16134" width="14.7109375" style="1" bestFit="1" customWidth="1"/>
    <col min="16135" max="16384" width="8.85546875" style="1"/>
  </cols>
  <sheetData>
    <row r="1" spans="1:9" ht="33.75" customHeight="1" x14ac:dyDescent="0.25">
      <c r="A1" s="20" t="s">
        <v>16</v>
      </c>
      <c r="B1" s="20"/>
      <c r="C1" s="20"/>
      <c r="D1" s="20"/>
      <c r="E1" s="20"/>
      <c r="F1" s="20"/>
    </row>
    <row r="2" spans="1:9" x14ac:dyDescent="0.25">
      <c r="A2" s="21"/>
      <c r="B2" s="21"/>
      <c r="C2" s="21"/>
      <c r="D2" s="21"/>
      <c r="E2" s="21"/>
      <c r="F2" s="2" t="s">
        <v>4</v>
      </c>
    </row>
    <row r="3" spans="1:9" x14ac:dyDescent="0.25">
      <c r="A3" s="3"/>
      <c r="B3" s="4" t="s">
        <v>5</v>
      </c>
      <c r="C3" s="4" t="s">
        <v>0</v>
      </c>
      <c r="D3" s="4" t="s">
        <v>1</v>
      </c>
      <c r="E3" s="4" t="s">
        <v>2</v>
      </c>
      <c r="F3" s="4" t="s">
        <v>3</v>
      </c>
    </row>
    <row r="4" spans="1:9" x14ac:dyDescent="0.25">
      <c r="A4" s="22" t="s">
        <v>15</v>
      </c>
      <c r="B4" s="23"/>
      <c r="C4" s="23"/>
      <c r="D4" s="23"/>
      <c r="E4" s="23"/>
      <c r="F4" s="24"/>
    </row>
    <row r="5" spans="1:9" x14ac:dyDescent="0.25">
      <c r="A5" s="5" t="s">
        <v>6</v>
      </c>
      <c r="B5" s="6">
        <f>D5+E5</f>
        <v>5092.0770000000002</v>
      </c>
      <c r="C5" s="7"/>
      <c r="D5" s="14">
        <v>3193.31</v>
      </c>
      <c r="E5" s="14">
        <v>1898.7670000000001</v>
      </c>
      <c r="F5" s="7"/>
      <c r="G5" s="8"/>
    </row>
    <row r="6" spans="1:9" x14ac:dyDescent="0.25">
      <c r="A6" s="9"/>
      <c r="B6" s="7"/>
      <c r="C6" s="7"/>
      <c r="D6" s="7"/>
      <c r="E6" s="7"/>
      <c r="F6" s="7"/>
      <c r="G6" s="8"/>
    </row>
    <row r="7" spans="1:9" x14ac:dyDescent="0.25">
      <c r="A7" s="5" t="s">
        <v>7</v>
      </c>
      <c r="B7" s="6">
        <f>D7+E7+F7</f>
        <v>4634.317</v>
      </c>
      <c r="C7" s="7"/>
      <c r="D7" s="7">
        <f>D9+D10+D11</f>
        <v>2478.66</v>
      </c>
      <c r="E7" s="7">
        <f t="shared" ref="E7:F7" si="0">E9+E10+E11</f>
        <v>1143.5810000000001</v>
      </c>
      <c r="F7" s="7">
        <f t="shared" si="0"/>
        <v>1012.076</v>
      </c>
      <c r="G7" s="8"/>
    </row>
    <row r="8" spans="1:9" x14ac:dyDescent="0.25">
      <c r="A8" s="10" t="s">
        <v>8</v>
      </c>
      <c r="B8" s="6"/>
      <c r="C8" s="7"/>
      <c r="D8" s="7"/>
      <c r="E8" s="7"/>
      <c r="F8" s="7"/>
      <c r="G8" s="8"/>
    </row>
    <row r="9" spans="1:9" ht="30" x14ac:dyDescent="0.25">
      <c r="A9" s="11" t="s">
        <v>9</v>
      </c>
      <c r="B9" s="7">
        <f>D9+E9+F9</f>
        <v>1836.6970000000001</v>
      </c>
      <c r="C9" s="7"/>
      <c r="D9" s="7">
        <v>733.16399999999999</v>
      </c>
      <c r="E9" s="7">
        <v>1081.182</v>
      </c>
      <c r="F9" s="7">
        <v>22.350999999999999</v>
      </c>
      <c r="G9" s="8"/>
      <c r="I9" s="8"/>
    </row>
    <row r="10" spans="1:9" x14ac:dyDescent="0.25">
      <c r="A10" s="11" t="s">
        <v>10</v>
      </c>
      <c r="B10" s="7">
        <f>D10+F10</f>
        <v>997.04500000000007</v>
      </c>
      <c r="C10" s="7"/>
      <c r="D10" s="7">
        <v>7.32</v>
      </c>
      <c r="E10" s="7"/>
      <c r="F10" s="7">
        <v>989.72500000000002</v>
      </c>
      <c r="G10" s="8"/>
    </row>
    <row r="11" spans="1:9" ht="30" x14ac:dyDescent="0.25">
      <c r="A11" s="11" t="s">
        <v>11</v>
      </c>
      <c r="B11" s="7">
        <f>D11+E11</f>
        <v>1800.5749999999998</v>
      </c>
      <c r="C11" s="7"/>
      <c r="D11" s="7">
        <v>1738.1759999999999</v>
      </c>
      <c r="E11" s="7">
        <v>62.399000000000001</v>
      </c>
      <c r="F11" s="7"/>
      <c r="G11" s="8"/>
    </row>
    <row r="12" spans="1:9" x14ac:dyDescent="0.25">
      <c r="A12" s="11" t="s">
        <v>12</v>
      </c>
      <c r="B12" s="7"/>
      <c r="C12" s="7"/>
      <c r="D12" s="7"/>
      <c r="E12" s="7"/>
      <c r="F12" s="7"/>
      <c r="G12" s="8"/>
    </row>
    <row r="13" spans="1:9" x14ac:dyDescent="0.25">
      <c r="A13" s="5" t="s">
        <v>13</v>
      </c>
      <c r="B13" s="6">
        <f>B5-B7</f>
        <v>457.76000000000022</v>
      </c>
      <c r="C13" s="6"/>
      <c r="D13" s="6">
        <v>76.543999999999997</v>
      </c>
      <c r="E13" s="6">
        <v>181.24100000000001</v>
      </c>
      <c r="F13" s="13">
        <v>199.97499999999999</v>
      </c>
      <c r="G13" s="8"/>
    </row>
    <row r="14" spans="1:9" x14ac:dyDescent="0.25">
      <c r="A14" s="5" t="s">
        <v>14</v>
      </c>
      <c r="B14" s="15">
        <f>B13/(B5-B13)*100</f>
        <v>9.877615191192147</v>
      </c>
      <c r="C14" s="12"/>
      <c r="D14" s="12">
        <f>D13/D5*100</f>
        <v>2.3970112516479762</v>
      </c>
      <c r="E14" s="12">
        <f>E13/E5*100</f>
        <v>9.5451943287407044</v>
      </c>
      <c r="F14" s="12">
        <f>F13/F7*100</f>
        <v>19.758891624739643</v>
      </c>
      <c r="G14" s="8"/>
    </row>
    <row r="15" spans="1:9" s="16" customFormat="1" x14ac:dyDescent="0.25">
      <c r="A15" s="17" t="s">
        <v>17</v>
      </c>
      <c r="B15" s="18"/>
      <c r="C15" s="18"/>
      <c r="D15" s="18"/>
      <c r="E15" s="18"/>
      <c r="F15" s="19"/>
    </row>
    <row r="16" spans="1:9" x14ac:dyDescent="0.25">
      <c r="A16" s="5" t="s">
        <v>6</v>
      </c>
      <c r="B16" s="6">
        <f>D16+E16</f>
        <v>5194.2199999999993</v>
      </c>
      <c r="C16" s="7"/>
      <c r="D16" s="14">
        <v>3215.4079999999999</v>
      </c>
      <c r="E16" s="14">
        <v>1978.8119999999999</v>
      </c>
      <c r="F16" s="7"/>
    </row>
    <row r="17" spans="1:6" x14ac:dyDescent="0.25">
      <c r="A17" s="9"/>
      <c r="B17" s="7"/>
      <c r="C17" s="7"/>
      <c r="D17" s="7"/>
      <c r="E17" s="7"/>
      <c r="F17" s="7"/>
    </row>
    <row r="18" spans="1:6" x14ac:dyDescent="0.25">
      <c r="A18" s="5" t="s">
        <v>7</v>
      </c>
      <c r="B18" s="6">
        <f>D18+E18+F18</f>
        <v>4767.6819999999998</v>
      </c>
      <c r="C18" s="7"/>
      <c r="D18" s="7">
        <f>D20+D21+D22</f>
        <v>2573.8440000000001</v>
      </c>
      <c r="E18" s="7">
        <f t="shared" ref="E18:F18" si="1">E20+E21+E22</f>
        <v>1334.1889999999999</v>
      </c>
      <c r="F18" s="7">
        <f t="shared" si="1"/>
        <v>859.649</v>
      </c>
    </row>
    <row r="19" spans="1:6" x14ac:dyDescent="0.25">
      <c r="A19" s="10" t="s">
        <v>8</v>
      </c>
      <c r="B19" s="6"/>
      <c r="C19" s="7"/>
      <c r="D19" s="7"/>
      <c r="E19" s="7"/>
      <c r="F19" s="7"/>
    </row>
    <row r="20" spans="1:6" ht="30" x14ac:dyDescent="0.25">
      <c r="A20" s="11" t="s">
        <v>9</v>
      </c>
      <c r="B20" s="7">
        <f>D20+E20+F20</f>
        <v>2224.7600000000002</v>
      </c>
      <c r="C20" s="7"/>
      <c r="D20" s="7">
        <v>907.94799999999998</v>
      </c>
      <c r="E20" s="7">
        <v>1295.146</v>
      </c>
      <c r="F20" s="7">
        <v>21.666</v>
      </c>
    </row>
    <row r="21" spans="1:6" x14ac:dyDescent="0.25">
      <c r="A21" s="11" t="s">
        <v>10</v>
      </c>
      <c r="B21" s="7">
        <f>D21+F21</f>
        <v>845.38299999999992</v>
      </c>
      <c r="C21" s="7"/>
      <c r="D21" s="7">
        <v>7.4</v>
      </c>
      <c r="E21" s="7"/>
      <c r="F21" s="7">
        <v>837.98299999999995</v>
      </c>
    </row>
    <row r="22" spans="1:6" ht="30" x14ac:dyDescent="0.25">
      <c r="A22" s="11" t="s">
        <v>11</v>
      </c>
      <c r="B22" s="7">
        <f>D22+E22</f>
        <v>1697.539</v>
      </c>
      <c r="C22" s="7"/>
      <c r="D22" s="7">
        <v>1658.4960000000001</v>
      </c>
      <c r="E22" s="7">
        <v>39.042999999999999</v>
      </c>
      <c r="F22" s="7"/>
    </row>
    <row r="23" spans="1:6" x14ac:dyDescent="0.25">
      <c r="A23" s="11" t="s">
        <v>12</v>
      </c>
      <c r="B23" s="7"/>
      <c r="C23" s="7"/>
      <c r="D23" s="7"/>
      <c r="E23" s="7"/>
      <c r="F23" s="7"/>
    </row>
    <row r="24" spans="1:6" x14ac:dyDescent="0.25">
      <c r="A24" s="5" t="s">
        <v>13</v>
      </c>
      <c r="B24" s="6">
        <f>B16-B18</f>
        <v>426.53799999999956</v>
      </c>
      <c r="C24" s="6"/>
      <c r="D24" s="6">
        <v>49.335000000000001</v>
      </c>
      <c r="E24" s="6">
        <v>144.05199999999999</v>
      </c>
      <c r="F24" s="13">
        <v>233.15100000000001</v>
      </c>
    </row>
    <row r="25" spans="1:6" x14ac:dyDescent="0.25">
      <c r="A25" s="5" t="s">
        <v>14</v>
      </c>
      <c r="B25" s="15">
        <f>B24/(B16-B24)*100</f>
        <v>8.9464439952161143</v>
      </c>
      <c r="C25" s="12"/>
      <c r="D25" s="12">
        <f>D24/D16*100</f>
        <v>1.534330946492638</v>
      </c>
      <c r="E25" s="12">
        <f>E24/E16*100</f>
        <v>7.2797213681744397</v>
      </c>
      <c r="F25" s="12">
        <f>F24/F18*100</f>
        <v>27.121650813297055</v>
      </c>
    </row>
    <row r="26" spans="1:6" x14ac:dyDescent="0.25">
      <c r="A26" s="17" t="s">
        <v>18</v>
      </c>
      <c r="B26" s="18"/>
      <c r="C26" s="18"/>
      <c r="D26" s="18"/>
      <c r="E26" s="18"/>
      <c r="F26" s="19"/>
    </row>
    <row r="27" spans="1:6" x14ac:dyDescent="0.25">
      <c r="A27" s="5" t="s">
        <v>6</v>
      </c>
      <c r="B27" s="6">
        <f>D27+E27</f>
        <v>5025.4669999999996</v>
      </c>
      <c r="C27" s="7"/>
      <c r="D27" s="14">
        <v>3230.223</v>
      </c>
      <c r="E27" s="14">
        <v>1795.2439999999999</v>
      </c>
      <c r="F27" s="7"/>
    </row>
    <row r="28" spans="1:6" x14ac:dyDescent="0.25">
      <c r="A28" s="9"/>
      <c r="B28" s="7"/>
      <c r="C28" s="7"/>
      <c r="D28" s="7"/>
      <c r="E28" s="7"/>
      <c r="F28" s="7"/>
    </row>
    <row r="29" spans="1:6" x14ac:dyDescent="0.25">
      <c r="A29" s="5" t="s">
        <v>7</v>
      </c>
      <c r="B29" s="6">
        <f>D29+E29+F29</f>
        <v>4894.6779999999999</v>
      </c>
      <c r="C29" s="7"/>
      <c r="D29" s="7">
        <f>D31+D32+D33</f>
        <v>2637.96</v>
      </c>
      <c r="E29" s="7">
        <f t="shared" ref="E29:F29" si="2">E31+E32+E33</f>
        <v>1236.8429999999998</v>
      </c>
      <c r="F29" s="7">
        <f t="shared" si="2"/>
        <v>1019.875</v>
      </c>
    </row>
    <row r="30" spans="1:6" x14ac:dyDescent="0.25">
      <c r="A30" s="10" t="s">
        <v>8</v>
      </c>
      <c r="B30" s="6"/>
      <c r="C30" s="7"/>
      <c r="D30" s="7"/>
      <c r="E30" s="7"/>
      <c r="F30" s="7"/>
    </row>
    <row r="31" spans="1:6" ht="30" x14ac:dyDescent="0.25">
      <c r="A31" s="11" t="s">
        <v>9</v>
      </c>
      <c r="B31" s="7">
        <f>D31+E31+F31</f>
        <v>2234.7109999999998</v>
      </c>
      <c r="C31" s="7"/>
      <c r="D31" s="7">
        <v>1011.296</v>
      </c>
      <c r="E31" s="7">
        <v>1200.319</v>
      </c>
      <c r="F31" s="7">
        <v>23.096</v>
      </c>
    </row>
    <row r="32" spans="1:6" x14ac:dyDescent="0.25">
      <c r="A32" s="11" t="s">
        <v>10</v>
      </c>
      <c r="B32" s="7">
        <f>D32+F32</f>
        <v>1003.899</v>
      </c>
      <c r="C32" s="7"/>
      <c r="D32" s="7">
        <v>7.12</v>
      </c>
      <c r="E32" s="7"/>
      <c r="F32" s="7">
        <v>996.779</v>
      </c>
    </row>
    <row r="33" spans="1:6" ht="30" x14ac:dyDescent="0.25">
      <c r="A33" s="11" t="s">
        <v>11</v>
      </c>
      <c r="B33" s="7">
        <f>D33+E33</f>
        <v>1656.0680000000002</v>
      </c>
      <c r="C33" s="7"/>
      <c r="D33" s="7">
        <v>1619.5440000000001</v>
      </c>
      <c r="E33" s="7">
        <v>36.524000000000001</v>
      </c>
      <c r="F33" s="7"/>
    </row>
    <row r="34" spans="1:6" x14ac:dyDescent="0.25">
      <c r="A34" s="11" t="s">
        <v>12</v>
      </c>
      <c r="B34" s="7"/>
      <c r="C34" s="7"/>
      <c r="D34" s="7"/>
      <c r="E34" s="7"/>
      <c r="F34" s="7"/>
    </row>
    <row r="35" spans="1:6" x14ac:dyDescent="0.25">
      <c r="A35" s="5" t="s">
        <v>13</v>
      </c>
      <c r="B35" s="6">
        <f>D35+E35+F35</f>
        <v>184.06</v>
      </c>
      <c r="C35" s="6"/>
      <c r="D35" s="6">
        <v>70.010630000000006</v>
      </c>
      <c r="E35" s="6">
        <v>113.55646</v>
      </c>
      <c r="F35" s="13">
        <v>0.49291000000000001</v>
      </c>
    </row>
    <row r="36" spans="1:6" x14ac:dyDescent="0.25">
      <c r="A36" s="5" t="s">
        <v>14</v>
      </c>
      <c r="B36" s="15">
        <f>B35/(B27-B35)*100</f>
        <v>3.801787372968231</v>
      </c>
      <c r="C36" s="12"/>
      <c r="D36" s="12">
        <f>D35/D27*100</f>
        <v>2.1673621294876546</v>
      </c>
      <c r="E36" s="12">
        <f>E35/E27*100</f>
        <v>6.3254053487993831</v>
      </c>
      <c r="F36" s="12">
        <f>F35/F29*100</f>
        <v>4.8330432651060178E-2</v>
      </c>
    </row>
    <row r="37" spans="1:6" x14ac:dyDescent="0.25">
      <c r="A37" s="17" t="s">
        <v>19</v>
      </c>
      <c r="B37" s="18"/>
      <c r="C37" s="18"/>
      <c r="D37" s="18"/>
      <c r="E37" s="18"/>
      <c r="F37" s="19"/>
    </row>
    <row r="38" spans="1:6" x14ac:dyDescent="0.25">
      <c r="A38" s="5" t="s">
        <v>6</v>
      </c>
      <c r="B38" s="6">
        <f>D38+E38</f>
        <v>3720.009</v>
      </c>
      <c r="C38" s="7"/>
      <c r="D38" s="14">
        <v>2467.5129999999999</v>
      </c>
      <c r="E38" s="14">
        <v>1252.4960000000001</v>
      </c>
      <c r="F38" s="7"/>
    </row>
    <row r="39" spans="1:6" x14ac:dyDescent="0.25">
      <c r="A39" s="9"/>
      <c r="B39" s="7"/>
      <c r="C39" s="7"/>
      <c r="D39" s="7"/>
      <c r="E39" s="7"/>
      <c r="F39" s="7"/>
    </row>
    <row r="40" spans="1:6" x14ac:dyDescent="0.25">
      <c r="A40" s="5" t="s">
        <v>7</v>
      </c>
      <c r="B40" s="6">
        <f>D40+E40+F40</f>
        <v>3613.8320000000003</v>
      </c>
      <c r="C40" s="7"/>
      <c r="D40" s="7">
        <f>D42+D43+D44</f>
        <v>2070.9059999999999</v>
      </c>
      <c r="E40" s="7">
        <f t="shared" ref="E40:F40" si="3">E42+E43+E44</f>
        <v>960.47400000000005</v>
      </c>
      <c r="F40" s="7">
        <f t="shared" si="3"/>
        <v>582.452</v>
      </c>
    </row>
    <row r="41" spans="1:6" x14ac:dyDescent="0.25">
      <c r="A41" s="10" t="s">
        <v>8</v>
      </c>
      <c r="B41" s="6"/>
      <c r="C41" s="7"/>
      <c r="D41" s="7"/>
      <c r="E41" s="7"/>
      <c r="F41" s="7"/>
    </row>
    <row r="42" spans="1:6" ht="30" x14ac:dyDescent="0.25">
      <c r="A42" s="11" t="s">
        <v>9</v>
      </c>
      <c r="B42" s="7">
        <f>D42+E42+F42</f>
        <v>1764.0119999999999</v>
      </c>
      <c r="C42" s="7"/>
      <c r="D42" s="7">
        <v>818.78</v>
      </c>
      <c r="E42" s="7">
        <v>933.322</v>
      </c>
      <c r="F42" s="7">
        <v>11.91</v>
      </c>
    </row>
    <row r="43" spans="1:6" x14ac:dyDescent="0.25">
      <c r="A43" s="11" t="s">
        <v>10</v>
      </c>
      <c r="B43" s="7">
        <f>D43+F43</f>
        <v>578.12400000000002</v>
      </c>
      <c r="C43" s="7"/>
      <c r="D43" s="7">
        <v>7.5819999999999999</v>
      </c>
      <c r="E43" s="7"/>
      <c r="F43" s="7">
        <v>570.54200000000003</v>
      </c>
    </row>
    <row r="44" spans="1:6" ht="30" x14ac:dyDescent="0.25">
      <c r="A44" s="11" t="s">
        <v>11</v>
      </c>
      <c r="B44" s="7">
        <f>D44+E44</f>
        <v>1271.6960000000001</v>
      </c>
      <c r="C44" s="7"/>
      <c r="D44" s="7">
        <v>1244.5440000000001</v>
      </c>
      <c r="E44" s="7">
        <v>27.152000000000001</v>
      </c>
      <c r="F44" s="7"/>
    </row>
    <row r="45" spans="1:6" x14ac:dyDescent="0.25">
      <c r="A45" s="11" t="s">
        <v>12</v>
      </c>
      <c r="B45" s="7"/>
      <c r="C45" s="7"/>
      <c r="D45" s="7"/>
      <c r="E45" s="7"/>
      <c r="F45" s="7"/>
    </row>
    <row r="46" spans="1:6" x14ac:dyDescent="0.25">
      <c r="A46" s="5" t="s">
        <v>13</v>
      </c>
      <c r="B46" s="6">
        <f>D46+E46+F46</f>
        <v>126.79799999999999</v>
      </c>
      <c r="C46" s="6"/>
      <c r="D46" s="6">
        <v>52.604750000000003</v>
      </c>
      <c r="E46" s="6">
        <v>73.758939999999996</v>
      </c>
      <c r="F46" s="13">
        <v>0.43430999999999997</v>
      </c>
    </row>
    <row r="47" spans="1:6" x14ac:dyDescent="0.25">
      <c r="A47" s="5" t="s">
        <v>14</v>
      </c>
      <c r="B47" s="15">
        <f>B46/(B38-B46)*100</f>
        <v>3.5288214357575987</v>
      </c>
      <c r="C47" s="12"/>
      <c r="D47" s="12">
        <f>D46/D38*100</f>
        <v>2.131893530044219</v>
      </c>
      <c r="E47" s="12">
        <f>E46/E38*100</f>
        <v>5.8889561323948332</v>
      </c>
      <c r="F47" s="12">
        <f>F46/F40*100</f>
        <v>7.4565801130393572E-2</v>
      </c>
    </row>
    <row r="48" spans="1:6" x14ac:dyDescent="0.25">
      <c r="A48" s="17" t="s">
        <v>20</v>
      </c>
      <c r="B48" s="18"/>
      <c r="C48" s="18"/>
      <c r="D48" s="18"/>
      <c r="E48" s="18"/>
      <c r="F48" s="19"/>
    </row>
    <row r="49" spans="1:6" x14ac:dyDescent="0.25">
      <c r="A49" s="5" t="s">
        <v>6</v>
      </c>
      <c r="B49" s="6">
        <f>D49+E49</f>
        <v>3080.5540000000001</v>
      </c>
      <c r="C49" s="7"/>
      <c r="D49" s="14">
        <v>2150.2510000000002</v>
      </c>
      <c r="E49" s="14">
        <v>930.303</v>
      </c>
      <c r="F49" s="7"/>
    </row>
    <row r="50" spans="1:6" x14ac:dyDescent="0.25">
      <c r="A50" s="9"/>
      <c r="B50" s="7"/>
      <c r="C50" s="7"/>
      <c r="D50" s="7"/>
      <c r="E50" s="7"/>
      <c r="F50" s="7"/>
    </row>
    <row r="51" spans="1:6" x14ac:dyDescent="0.25">
      <c r="A51" s="5" t="s">
        <v>7</v>
      </c>
      <c r="B51" s="6">
        <f>D51+E51+F51</f>
        <v>3047.0319999999997</v>
      </c>
      <c r="C51" s="7"/>
      <c r="D51" s="7">
        <f>D53+D54+D55</f>
        <v>1816.1529999999998</v>
      </c>
      <c r="E51" s="7">
        <f t="shared" ref="E51:F51" si="4">E53+E54+E55</f>
        <v>876.46100000000001</v>
      </c>
      <c r="F51" s="7">
        <f t="shared" si="4"/>
        <v>354.41799999999995</v>
      </c>
    </row>
    <row r="52" spans="1:6" x14ac:dyDescent="0.25">
      <c r="A52" s="10" t="s">
        <v>8</v>
      </c>
      <c r="B52" s="6"/>
      <c r="C52" s="7"/>
      <c r="D52" s="7"/>
      <c r="E52" s="7"/>
      <c r="F52" s="7"/>
    </row>
    <row r="53" spans="1:6" ht="30" x14ac:dyDescent="0.25">
      <c r="A53" s="11" t="s">
        <v>9</v>
      </c>
      <c r="B53" s="7">
        <f>D53+E53+F53</f>
        <v>1593.6559999999999</v>
      </c>
      <c r="C53" s="7"/>
      <c r="D53" s="7">
        <v>734.21600000000001</v>
      </c>
      <c r="E53" s="7">
        <v>846.68899999999996</v>
      </c>
      <c r="F53" s="7">
        <v>12.750999999999999</v>
      </c>
    </row>
    <row r="54" spans="1:6" x14ac:dyDescent="0.25">
      <c r="A54" s="11" t="s">
        <v>10</v>
      </c>
      <c r="B54" s="7">
        <f>D54+F54</f>
        <v>349.19599999999997</v>
      </c>
      <c r="C54" s="7"/>
      <c r="D54" s="7">
        <v>7.5289999999999999</v>
      </c>
      <c r="E54" s="7"/>
      <c r="F54" s="7">
        <v>341.66699999999997</v>
      </c>
    </row>
    <row r="55" spans="1:6" ht="30" x14ac:dyDescent="0.25">
      <c r="A55" s="11" t="s">
        <v>11</v>
      </c>
      <c r="B55" s="7">
        <f>D55+E55</f>
        <v>1104.1799999999998</v>
      </c>
      <c r="C55" s="7"/>
      <c r="D55" s="7">
        <v>1074.4079999999999</v>
      </c>
      <c r="E55" s="7">
        <f>1.298+28.474</f>
        <v>29.771999999999998</v>
      </c>
      <c r="F55" s="7"/>
    </row>
    <row r="56" spans="1:6" x14ac:dyDescent="0.25">
      <c r="A56" s="11" t="s">
        <v>12</v>
      </c>
      <c r="B56" s="7"/>
      <c r="C56" s="7"/>
      <c r="D56" s="7"/>
      <c r="E56" s="7"/>
      <c r="F56" s="7"/>
    </row>
    <row r="57" spans="1:6" x14ac:dyDescent="0.25">
      <c r="A57" s="5" t="s">
        <v>13</v>
      </c>
      <c r="B57" s="6">
        <f>D57+E57+F57</f>
        <v>63.512</v>
      </c>
      <c r="C57" s="6"/>
      <c r="D57" s="6">
        <v>27.127659999999999</v>
      </c>
      <c r="E57" s="6">
        <v>36.107970000000002</v>
      </c>
      <c r="F57" s="13">
        <v>0.27637</v>
      </c>
    </row>
    <row r="58" spans="1:6" x14ac:dyDescent="0.25">
      <c r="A58" s="5" t="s">
        <v>14</v>
      </c>
      <c r="B58" s="15">
        <f>B57/(B49-B57)*100</f>
        <v>2.1051082484101977</v>
      </c>
      <c r="C58" s="12"/>
      <c r="D58" s="12">
        <f>D57/D49*100</f>
        <v>1.2616043429348478</v>
      </c>
      <c r="E58" s="12">
        <f>E57/E49*100</f>
        <v>3.881312862583481</v>
      </c>
      <c r="F58" s="12">
        <f>F57/F51*100</f>
        <v>7.7978545107754135E-2</v>
      </c>
    </row>
    <row r="59" spans="1:6" x14ac:dyDescent="0.25">
      <c r="A59" s="17" t="s">
        <v>21</v>
      </c>
      <c r="B59" s="18"/>
      <c r="C59" s="18"/>
      <c r="D59" s="18"/>
      <c r="E59" s="18"/>
      <c r="F59" s="19"/>
    </row>
    <row r="60" spans="1:6" x14ac:dyDescent="0.25">
      <c r="A60" s="5" t="s">
        <v>6</v>
      </c>
      <c r="B60" s="6">
        <f>D60+E60</f>
        <v>3234.09</v>
      </c>
      <c r="C60" s="7"/>
      <c r="D60" s="14">
        <v>2259.569</v>
      </c>
      <c r="E60" s="14">
        <v>974.52099999999996</v>
      </c>
      <c r="F60" s="7"/>
    </row>
    <row r="61" spans="1:6" x14ac:dyDescent="0.25">
      <c r="A61" s="9"/>
      <c r="B61" s="7"/>
      <c r="C61" s="7"/>
      <c r="D61" s="7"/>
      <c r="E61" s="7"/>
      <c r="F61" s="7"/>
    </row>
    <row r="62" spans="1:6" x14ac:dyDescent="0.25">
      <c r="A62" s="5" t="s">
        <v>7</v>
      </c>
      <c r="B62" s="6">
        <f>D62+E62+F62</f>
        <v>3098.893</v>
      </c>
      <c r="C62" s="7"/>
      <c r="D62" s="7">
        <f>D64+D65+D66</f>
        <v>1783.154</v>
      </c>
      <c r="E62" s="7">
        <f t="shared" ref="E62:F62" si="5">E64+E65+E66</f>
        <v>1056.903</v>
      </c>
      <c r="F62" s="7">
        <f t="shared" si="5"/>
        <v>258.83600000000001</v>
      </c>
    </row>
    <row r="63" spans="1:6" x14ac:dyDescent="0.25">
      <c r="A63" s="10" t="s">
        <v>8</v>
      </c>
      <c r="B63" s="6"/>
      <c r="C63" s="7"/>
      <c r="D63" s="7"/>
      <c r="E63" s="7"/>
      <c r="F63" s="7"/>
    </row>
    <row r="64" spans="1:6" ht="30" x14ac:dyDescent="0.25">
      <c r="A64" s="11" t="s">
        <v>9</v>
      </c>
      <c r="B64" s="7">
        <f>D64+E64+F64</f>
        <v>1755.3689999999999</v>
      </c>
      <c r="C64" s="7"/>
      <c r="D64" s="7">
        <v>720.61199999999997</v>
      </c>
      <c r="E64" s="7">
        <v>1022.423</v>
      </c>
      <c r="F64" s="7">
        <v>12.334</v>
      </c>
    </row>
    <row r="65" spans="1:6" x14ac:dyDescent="0.25">
      <c r="A65" s="11" t="s">
        <v>10</v>
      </c>
      <c r="B65" s="7">
        <f>D65+F65</f>
        <v>253.38</v>
      </c>
      <c r="C65" s="7"/>
      <c r="D65" s="7">
        <v>6.8780000000000001</v>
      </c>
      <c r="E65" s="7"/>
      <c r="F65" s="7">
        <v>246.50200000000001</v>
      </c>
    </row>
    <row r="66" spans="1:6" ht="30" x14ac:dyDescent="0.25">
      <c r="A66" s="11" t="s">
        <v>11</v>
      </c>
      <c r="B66" s="7">
        <f>D66+E66</f>
        <v>1090.144</v>
      </c>
      <c r="C66" s="7"/>
      <c r="D66" s="7">
        <v>1055.664</v>
      </c>
      <c r="E66" s="7">
        <v>34.479999999999997</v>
      </c>
      <c r="F66" s="7"/>
    </row>
    <row r="67" spans="1:6" x14ac:dyDescent="0.25">
      <c r="A67" s="11" t="s">
        <v>12</v>
      </c>
      <c r="B67" s="7"/>
      <c r="C67" s="7"/>
      <c r="D67" s="7"/>
      <c r="E67" s="7"/>
      <c r="F67" s="7"/>
    </row>
    <row r="68" spans="1:6" x14ac:dyDescent="0.25">
      <c r="A68" s="5" t="s">
        <v>13</v>
      </c>
      <c r="B68" s="6">
        <f>D68+E68+F68</f>
        <v>94.352999999999994</v>
      </c>
      <c r="C68" s="6"/>
      <c r="D68" s="6">
        <v>43.070999999999998</v>
      </c>
      <c r="E68" s="6">
        <v>50.88</v>
      </c>
      <c r="F68" s="13">
        <v>0.40200000000000002</v>
      </c>
    </row>
    <row r="69" spans="1:6" x14ac:dyDescent="0.25">
      <c r="A69" s="5" t="s">
        <v>14</v>
      </c>
      <c r="B69" s="15">
        <f>B68/(B60-B68)*100</f>
        <v>3.0051243145524609</v>
      </c>
      <c r="C69" s="12"/>
      <c r="D69" s="12">
        <f>D68/D60*100</f>
        <v>1.9061599800669948</v>
      </c>
      <c r="E69" s="12">
        <f>E68/E60*100</f>
        <v>5.2210265350874945</v>
      </c>
      <c r="F69" s="12">
        <f>F68/F62*100</f>
        <v>0.15531069866633698</v>
      </c>
    </row>
    <row r="70" spans="1:6" x14ac:dyDescent="0.25">
      <c r="A70" s="17" t="s">
        <v>22</v>
      </c>
      <c r="B70" s="18"/>
      <c r="C70" s="18"/>
      <c r="D70" s="18"/>
      <c r="E70" s="18"/>
      <c r="F70" s="19"/>
    </row>
    <row r="71" spans="1:6" x14ac:dyDescent="0.25">
      <c r="A71" s="5" t="s">
        <v>6</v>
      </c>
      <c r="B71" s="6">
        <f>D71+E71</f>
        <v>3372.8289999999997</v>
      </c>
      <c r="C71" s="7"/>
      <c r="D71" s="14">
        <v>2384.404</v>
      </c>
      <c r="E71" s="14">
        <v>988.42499999999995</v>
      </c>
      <c r="F71" s="7"/>
    </row>
    <row r="72" spans="1:6" x14ac:dyDescent="0.25">
      <c r="A72" s="9"/>
      <c r="B72" s="7"/>
      <c r="C72" s="7"/>
      <c r="D72" s="7"/>
      <c r="E72" s="7"/>
      <c r="F72" s="7"/>
    </row>
    <row r="73" spans="1:6" x14ac:dyDescent="0.25">
      <c r="A73" s="5" t="s">
        <v>7</v>
      </c>
      <c r="B73" s="6">
        <f>D73+E73+F73</f>
        <v>3221.3810000000003</v>
      </c>
      <c r="C73" s="7"/>
      <c r="D73" s="7">
        <f>D75+D76+D77</f>
        <v>1834.1820000000002</v>
      </c>
      <c r="E73" s="7">
        <f t="shared" ref="E73:F73" si="6">E75+E76+E77</f>
        <v>1110.326</v>
      </c>
      <c r="F73" s="7">
        <f t="shared" si="6"/>
        <v>276.87299999999999</v>
      </c>
    </row>
    <row r="74" spans="1:6" x14ac:dyDescent="0.25">
      <c r="A74" s="10" t="s">
        <v>8</v>
      </c>
      <c r="B74" s="6"/>
      <c r="C74" s="7"/>
      <c r="D74" s="7"/>
      <c r="E74" s="7"/>
      <c r="F74" s="7"/>
    </row>
    <row r="75" spans="1:6" ht="30" x14ac:dyDescent="0.25">
      <c r="A75" s="11" t="s">
        <v>9</v>
      </c>
      <c r="B75" s="7">
        <f>D75+E75+F75</f>
        <v>1848.7330000000002</v>
      </c>
      <c r="C75" s="7"/>
      <c r="D75" s="7">
        <v>758.44</v>
      </c>
      <c r="E75" s="7">
        <v>1074.5360000000001</v>
      </c>
      <c r="F75" s="7">
        <v>15.757</v>
      </c>
    </row>
    <row r="76" spans="1:6" x14ac:dyDescent="0.25">
      <c r="A76" s="11" t="s">
        <v>10</v>
      </c>
      <c r="B76" s="7">
        <f>D76+F76</f>
        <v>267.65799999999996</v>
      </c>
      <c r="C76" s="7"/>
      <c r="D76" s="7">
        <v>6.5419999999999998</v>
      </c>
      <c r="E76" s="7"/>
      <c r="F76" s="7">
        <v>261.11599999999999</v>
      </c>
    </row>
    <row r="77" spans="1:6" ht="30" x14ac:dyDescent="0.25">
      <c r="A77" s="11" t="s">
        <v>11</v>
      </c>
      <c r="B77" s="7">
        <f>D77+E77</f>
        <v>1104.99</v>
      </c>
      <c r="C77" s="7"/>
      <c r="D77" s="7">
        <v>1069.2</v>
      </c>
      <c r="E77" s="7">
        <v>35.79</v>
      </c>
      <c r="F77" s="7"/>
    </row>
    <row r="78" spans="1:6" x14ac:dyDescent="0.25">
      <c r="A78" s="11" t="s">
        <v>12</v>
      </c>
      <c r="B78" s="7"/>
      <c r="C78" s="7"/>
      <c r="D78" s="7"/>
      <c r="E78" s="7"/>
      <c r="F78" s="7"/>
    </row>
    <row r="79" spans="1:6" x14ac:dyDescent="0.25">
      <c r="A79" s="5" t="s">
        <v>13</v>
      </c>
      <c r="B79" s="6">
        <f>D79+E79+F79</f>
        <v>109.38500000000001</v>
      </c>
      <c r="C79" s="6"/>
      <c r="D79" s="6">
        <v>47.436999999999998</v>
      </c>
      <c r="E79" s="6">
        <v>61.545000000000002</v>
      </c>
      <c r="F79" s="13">
        <v>0.40300000000000002</v>
      </c>
    </row>
    <row r="80" spans="1:6" x14ac:dyDescent="0.25">
      <c r="A80" s="5" t="s">
        <v>14</v>
      </c>
      <c r="B80" s="15">
        <f>B79/(B71-B79)*100</f>
        <v>3.3518270881927199</v>
      </c>
      <c r="C80" s="12"/>
      <c r="D80" s="12">
        <f>D79/D71*100</f>
        <v>1.9894699052677312</v>
      </c>
      <c r="E80" s="12">
        <f>E79/E71*100</f>
        <v>6.2265725775855536</v>
      </c>
      <c r="F80" s="12">
        <f>F79/F73*100</f>
        <v>0.14555409881064604</v>
      </c>
    </row>
    <row r="81" spans="1:6" x14ac:dyDescent="0.25">
      <c r="A81" s="17" t="s">
        <v>23</v>
      </c>
      <c r="B81" s="18"/>
      <c r="C81" s="18"/>
      <c r="D81" s="18"/>
      <c r="E81" s="18"/>
      <c r="F81" s="19"/>
    </row>
    <row r="82" spans="1:6" x14ac:dyDescent="0.25">
      <c r="A82" s="5" t="s">
        <v>6</v>
      </c>
      <c r="B82" s="6">
        <f>D82+E82</f>
        <v>3339.817</v>
      </c>
      <c r="C82" s="7"/>
      <c r="D82" s="14">
        <v>2381.299</v>
      </c>
      <c r="E82" s="14">
        <v>958.51800000000003</v>
      </c>
      <c r="F82" s="7"/>
    </row>
    <row r="83" spans="1:6" x14ac:dyDescent="0.25">
      <c r="A83" s="9"/>
      <c r="B83" s="7"/>
      <c r="C83" s="7"/>
      <c r="D83" s="7"/>
      <c r="E83" s="7"/>
      <c r="F83" s="7"/>
    </row>
    <row r="84" spans="1:6" x14ac:dyDescent="0.25">
      <c r="A84" s="5" t="s">
        <v>7</v>
      </c>
      <c r="B84" s="6">
        <f>D84+E84+F84</f>
        <v>3222.3690000000001</v>
      </c>
      <c r="C84" s="7"/>
      <c r="D84" s="7">
        <f>D86+D87+D88</f>
        <v>1809.7490000000003</v>
      </c>
      <c r="E84" s="7">
        <f t="shared" ref="E84:F84" si="7">E86+E87+E88</f>
        <v>1133.48</v>
      </c>
      <c r="F84" s="7">
        <f t="shared" si="7"/>
        <v>279.14</v>
      </c>
    </row>
    <row r="85" spans="1:6" x14ac:dyDescent="0.25">
      <c r="A85" s="10" t="s">
        <v>8</v>
      </c>
      <c r="B85" s="6"/>
      <c r="C85" s="7"/>
      <c r="D85" s="7"/>
      <c r="E85" s="7"/>
      <c r="F85" s="7"/>
    </row>
    <row r="86" spans="1:6" ht="30" x14ac:dyDescent="0.25">
      <c r="A86" s="11" t="s">
        <v>9</v>
      </c>
      <c r="B86" s="7">
        <f>D86+E86+F86</f>
        <v>1832.2640000000004</v>
      </c>
      <c r="C86" s="7"/>
      <c r="D86" s="7">
        <v>721.03200000000004</v>
      </c>
      <c r="E86" s="7">
        <v>1094.7840000000001</v>
      </c>
      <c r="F86" s="7">
        <v>16.448</v>
      </c>
    </row>
    <row r="87" spans="1:6" x14ac:dyDescent="0.25">
      <c r="A87" s="11" t="s">
        <v>10</v>
      </c>
      <c r="B87" s="7">
        <f>D87+F87</f>
        <v>269.10500000000002</v>
      </c>
      <c r="C87" s="7"/>
      <c r="D87" s="7">
        <v>6.4130000000000003</v>
      </c>
      <c r="E87" s="7"/>
      <c r="F87" s="7">
        <v>262.69200000000001</v>
      </c>
    </row>
    <row r="88" spans="1:6" ht="30" x14ac:dyDescent="0.25">
      <c r="A88" s="11" t="s">
        <v>11</v>
      </c>
      <c r="B88" s="7">
        <f>D88+E88</f>
        <v>1121</v>
      </c>
      <c r="C88" s="7"/>
      <c r="D88" s="7">
        <v>1082.3040000000001</v>
      </c>
      <c r="E88" s="7">
        <v>38.695999999999998</v>
      </c>
      <c r="F88" s="7"/>
    </row>
    <row r="89" spans="1:6" x14ac:dyDescent="0.25">
      <c r="A89" s="11" t="s">
        <v>12</v>
      </c>
      <c r="B89" s="7"/>
      <c r="C89" s="7"/>
      <c r="D89" s="7"/>
      <c r="E89" s="7"/>
      <c r="F89" s="7"/>
    </row>
    <row r="90" spans="1:6" x14ac:dyDescent="0.25">
      <c r="A90" s="5" t="s">
        <v>13</v>
      </c>
      <c r="B90" s="6">
        <f>D90+E90+F90</f>
        <v>96.47399999999999</v>
      </c>
      <c r="C90" s="6"/>
      <c r="D90" s="6">
        <v>12.759</v>
      </c>
      <c r="E90" s="6">
        <v>55.506999999999998</v>
      </c>
      <c r="F90" s="13">
        <v>28.207999999999998</v>
      </c>
    </row>
    <row r="91" spans="1:6" x14ac:dyDescent="0.25">
      <c r="A91" s="5" t="s">
        <v>14</v>
      </c>
      <c r="B91" s="15">
        <f>B90/(B82-B90)*100</f>
        <v>2.9745235086144137</v>
      </c>
      <c r="C91" s="12"/>
      <c r="D91" s="12">
        <f>D90/D82*100</f>
        <v>0.53579999823625679</v>
      </c>
      <c r="E91" s="12">
        <f>E90/E82*100</f>
        <v>5.7909188977150139</v>
      </c>
      <c r="F91" s="12">
        <f>F90/F84*100</f>
        <v>10.105323493587447</v>
      </c>
    </row>
    <row r="92" spans="1:6" x14ac:dyDescent="0.25">
      <c r="A92" s="17" t="s">
        <v>24</v>
      </c>
      <c r="B92" s="18"/>
      <c r="C92" s="18"/>
      <c r="D92" s="18"/>
      <c r="E92" s="18"/>
      <c r="F92" s="19"/>
    </row>
    <row r="93" spans="1:6" x14ac:dyDescent="0.25">
      <c r="A93" s="5" t="s">
        <v>6</v>
      </c>
      <c r="B93" s="6">
        <f>D93+E93</f>
        <v>3473.259</v>
      </c>
      <c r="C93" s="7"/>
      <c r="D93" s="14">
        <v>2404.5450000000001</v>
      </c>
      <c r="E93" s="14">
        <v>1068.7139999999999</v>
      </c>
      <c r="F93" s="7"/>
    </row>
    <row r="94" spans="1:6" x14ac:dyDescent="0.25">
      <c r="A94" s="9"/>
      <c r="B94" s="7"/>
      <c r="C94" s="7"/>
      <c r="D94" s="7"/>
      <c r="E94" s="7"/>
      <c r="F94" s="7"/>
    </row>
    <row r="95" spans="1:6" x14ac:dyDescent="0.25">
      <c r="A95" s="5" t="s">
        <v>7</v>
      </c>
      <c r="B95" s="6">
        <f>D95+E95+F95</f>
        <v>3272.127</v>
      </c>
      <c r="C95" s="7"/>
      <c r="D95" s="7">
        <f>D97+D98+D99</f>
        <v>1966.5250000000001</v>
      </c>
      <c r="E95" s="7">
        <f t="shared" ref="E95:F95" si="8">E97+E98+E99</f>
        <v>975.995</v>
      </c>
      <c r="F95" s="7">
        <f t="shared" si="8"/>
        <v>329.60700000000003</v>
      </c>
    </row>
    <row r="96" spans="1:6" x14ac:dyDescent="0.25">
      <c r="A96" s="10" t="s">
        <v>8</v>
      </c>
      <c r="B96" s="6"/>
      <c r="C96" s="7"/>
      <c r="D96" s="7"/>
      <c r="E96" s="7"/>
      <c r="F96" s="7"/>
    </row>
    <row r="97" spans="1:6" ht="30" x14ac:dyDescent="0.25">
      <c r="A97" s="11" t="s">
        <v>9</v>
      </c>
      <c r="B97" s="7">
        <f>D97+E97+F97</f>
        <v>1730.0329999999999</v>
      </c>
      <c r="C97" s="7"/>
      <c r="D97" s="7">
        <v>773.34400000000005</v>
      </c>
      <c r="E97" s="7">
        <v>944.21400000000006</v>
      </c>
      <c r="F97" s="7">
        <v>12.475</v>
      </c>
    </row>
    <row r="98" spans="1:6" x14ac:dyDescent="0.25">
      <c r="A98" s="11" t="s">
        <v>10</v>
      </c>
      <c r="B98" s="7">
        <f>D98+F98</f>
        <v>323.48900000000003</v>
      </c>
      <c r="C98" s="7"/>
      <c r="D98" s="7">
        <v>6.3570000000000002</v>
      </c>
      <c r="E98" s="7"/>
      <c r="F98" s="7">
        <v>317.13200000000001</v>
      </c>
    </row>
    <row r="99" spans="1:6" ht="30" x14ac:dyDescent="0.25">
      <c r="A99" s="11" t="s">
        <v>11</v>
      </c>
      <c r="B99" s="7">
        <f>D99+E99</f>
        <v>1218.605</v>
      </c>
      <c r="C99" s="7"/>
      <c r="D99" s="7">
        <v>1186.8240000000001</v>
      </c>
      <c r="E99" s="7">
        <v>31.780999999999999</v>
      </c>
      <c r="F99" s="7"/>
    </row>
    <row r="100" spans="1:6" x14ac:dyDescent="0.25">
      <c r="A100" s="11" t="s">
        <v>12</v>
      </c>
      <c r="B100" s="7"/>
      <c r="C100" s="7"/>
      <c r="D100" s="7"/>
      <c r="E100" s="7"/>
      <c r="F100" s="7"/>
    </row>
    <row r="101" spans="1:6" x14ac:dyDescent="0.25">
      <c r="A101" s="5" t="s">
        <v>13</v>
      </c>
      <c r="B101" s="6">
        <f>D101+E101+F101</f>
        <v>201.13200000000001</v>
      </c>
      <c r="C101" s="6"/>
      <c r="D101" s="6">
        <v>25.818999999999999</v>
      </c>
      <c r="E101" s="6">
        <v>65.790999999999997</v>
      </c>
      <c r="F101" s="13">
        <v>109.52200000000001</v>
      </c>
    </row>
    <row r="102" spans="1:6" x14ac:dyDescent="0.25">
      <c r="A102" s="5" t="s">
        <v>14</v>
      </c>
      <c r="B102" s="15">
        <f>B101/(B93-B101)*100</f>
        <v>6.146827430597896</v>
      </c>
      <c r="C102" s="12"/>
      <c r="D102" s="12">
        <f>D101/D93*100</f>
        <v>1.0737582370053378</v>
      </c>
      <c r="E102" s="12">
        <f>E101/E93*100</f>
        <v>6.1560904039808593</v>
      </c>
      <c r="F102" s="12">
        <f>F101/F95*100</f>
        <v>33.228056442976026</v>
      </c>
    </row>
    <row r="103" spans="1:6" x14ac:dyDescent="0.25">
      <c r="A103" s="17" t="s">
        <v>25</v>
      </c>
      <c r="B103" s="18"/>
      <c r="C103" s="18"/>
      <c r="D103" s="18"/>
      <c r="E103" s="18"/>
      <c r="F103" s="19"/>
    </row>
    <row r="104" spans="1:6" x14ac:dyDescent="0.25">
      <c r="A104" s="5" t="s">
        <v>6</v>
      </c>
      <c r="B104" s="6">
        <f>D104+E104</f>
        <v>4150.9639999999999</v>
      </c>
      <c r="C104" s="7"/>
      <c r="D104" s="14">
        <v>2743.0569999999998</v>
      </c>
      <c r="E104" s="14">
        <v>1407.9069999999999</v>
      </c>
      <c r="F104" s="7"/>
    </row>
    <row r="105" spans="1:6" x14ac:dyDescent="0.25">
      <c r="A105" s="9"/>
      <c r="B105" s="7"/>
      <c r="C105" s="7"/>
      <c r="D105" s="7"/>
      <c r="E105" s="7"/>
      <c r="F105" s="7"/>
    </row>
    <row r="106" spans="1:6" x14ac:dyDescent="0.25">
      <c r="A106" s="5" t="s">
        <v>7</v>
      </c>
      <c r="B106" s="6">
        <f>D106+E106+F106</f>
        <v>3947.5369999999998</v>
      </c>
      <c r="C106" s="7"/>
      <c r="D106" s="7">
        <f>D108+D109+D110</f>
        <v>2241.9960000000001</v>
      </c>
      <c r="E106" s="7">
        <f t="shared" ref="E106:F106" si="9">E108+E109+E110</f>
        <v>1121.82</v>
      </c>
      <c r="F106" s="7">
        <f t="shared" si="9"/>
        <v>583.721</v>
      </c>
    </row>
    <row r="107" spans="1:6" x14ac:dyDescent="0.25">
      <c r="A107" s="10" t="s">
        <v>8</v>
      </c>
      <c r="B107" s="6"/>
      <c r="C107" s="7"/>
      <c r="D107" s="7"/>
      <c r="E107" s="7"/>
      <c r="F107" s="7"/>
    </row>
    <row r="108" spans="1:6" ht="30" x14ac:dyDescent="0.25">
      <c r="A108" s="11" t="s">
        <v>9</v>
      </c>
      <c r="B108" s="7">
        <f>D108+E108+F108</f>
        <v>1936.4250000000002</v>
      </c>
      <c r="C108" s="7"/>
      <c r="D108" s="7">
        <v>831.55600000000004</v>
      </c>
      <c r="E108" s="7">
        <v>1092.277</v>
      </c>
      <c r="F108" s="7">
        <v>12.592000000000001</v>
      </c>
    </row>
    <row r="109" spans="1:6" x14ac:dyDescent="0.25">
      <c r="A109" s="11" t="s">
        <v>10</v>
      </c>
      <c r="B109" s="7">
        <f>D109+F109</f>
        <v>577.32900000000006</v>
      </c>
      <c r="C109" s="7"/>
      <c r="D109" s="7">
        <v>6.2</v>
      </c>
      <c r="E109" s="7"/>
      <c r="F109" s="7">
        <v>571.12900000000002</v>
      </c>
    </row>
    <row r="110" spans="1:6" ht="30" x14ac:dyDescent="0.25">
      <c r="A110" s="11" t="s">
        <v>11</v>
      </c>
      <c r="B110" s="7">
        <f>D110+E110</f>
        <v>1433.7829999999999</v>
      </c>
      <c r="C110" s="7"/>
      <c r="D110" s="7">
        <v>1404.24</v>
      </c>
      <c r="E110" s="7">
        <v>29.542999999999999</v>
      </c>
      <c r="F110" s="7"/>
    </row>
    <row r="111" spans="1:6" x14ac:dyDescent="0.25">
      <c r="A111" s="11" t="s">
        <v>12</v>
      </c>
      <c r="B111" s="7"/>
      <c r="C111" s="7"/>
      <c r="D111" s="7"/>
      <c r="E111" s="7"/>
      <c r="F111" s="7"/>
    </row>
    <row r="112" spans="1:6" x14ac:dyDescent="0.25">
      <c r="A112" s="5" t="s">
        <v>13</v>
      </c>
      <c r="B112" s="6">
        <f>D112+E112+F112</f>
        <v>203.42700000000002</v>
      </c>
      <c r="C112" s="6"/>
      <c r="D112" s="6">
        <v>27.681999999999999</v>
      </c>
      <c r="E112" s="6">
        <v>77.352000000000004</v>
      </c>
      <c r="F112" s="13">
        <v>98.393000000000001</v>
      </c>
    </row>
    <row r="113" spans="1:6" x14ac:dyDescent="0.25">
      <c r="A113" s="5" t="s">
        <v>14</v>
      </c>
      <c r="B113" s="15">
        <f>B112/(B104-B112)*100</f>
        <v>5.1532639212754692</v>
      </c>
      <c r="C113" s="12"/>
      <c r="D113" s="12">
        <f>D112/D104*100</f>
        <v>1.0091660508695226</v>
      </c>
      <c r="E113" s="12">
        <f>E112/E104*100</f>
        <v>5.4941128923998539</v>
      </c>
      <c r="F113" s="12">
        <f>F112/F106*100</f>
        <v>16.856169300059445</v>
      </c>
    </row>
    <row r="114" spans="1:6" x14ac:dyDescent="0.25">
      <c r="A114" s="17" t="s">
        <v>26</v>
      </c>
      <c r="B114" s="18"/>
      <c r="C114" s="18"/>
      <c r="D114" s="18"/>
      <c r="E114" s="18"/>
      <c r="F114" s="19"/>
    </row>
    <row r="115" spans="1:6" x14ac:dyDescent="0.25">
      <c r="A115" s="5" t="s">
        <v>6</v>
      </c>
      <c r="B115" s="6">
        <f>D115+E115</f>
        <v>4882.308</v>
      </c>
      <c r="C115" s="7"/>
      <c r="D115" s="14">
        <v>3133.98</v>
      </c>
      <c r="E115" s="14">
        <v>1748.328</v>
      </c>
      <c r="F115" s="7"/>
    </row>
    <row r="116" spans="1:6" x14ac:dyDescent="0.25">
      <c r="A116" s="9"/>
      <c r="B116" s="7"/>
      <c r="C116" s="7"/>
      <c r="D116" s="7"/>
      <c r="E116" s="7"/>
      <c r="F116" s="7"/>
    </row>
    <row r="117" spans="1:6" x14ac:dyDescent="0.25">
      <c r="A117" s="5" t="s">
        <v>7</v>
      </c>
      <c r="B117" s="6">
        <f>D117+E117+F117</f>
        <v>4541.0660000000007</v>
      </c>
      <c r="C117" s="7"/>
      <c r="D117" s="7">
        <f>D119+D120+D121</f>
        <v>2545.17</v>
      </c>
      <c r="E117" s="7">
        <f t="shared" ref="E117:F117" si="10">E119+E120+E121</f>
        <v>1276.693</v>
      </c>
      <c r="F117" s="7">
        <f t="shared" si="10"/>
        <v>719.20299999999997</v>
      </c>
    </row>
    <row r="118" spans="1:6" x14ac:dyDescent="0.25">
      <c r="A118" s="10" t="s">
        <v>8</v>
      </c>
      <c r="B118" s="6"/>
      <c r="C118" s="7"/>
      <c r="D118" s="7"/>
      <c r="E118" s="7"/>
      <c r="F118" s="7"/>
    </row>
    <row r="119" spans="1:6" ht="30" x14ac:dyDescent="0.25">
      <c r="A119" s="11" t="s">
        <v>9</v>
      </c>
      <c r="B119" s="7">
        <f>D119+E119+F119</f>
        <v>2155.8790000000004</v>
      </c>
      <c r="C119" s="7"/>
      <c r="D119" s="7">
        <v>899.27200000000005</v>
      </c>
      <c r="E119" s="7">
        <v>1245.9880000000001</v>
      </c>
      <c r="F119" s="7">
        <v>10.619</v>
      </c>
    </row>
    <row r="120" spans="1:6" x14ac:dyDescent="0.25">
      <c r="A120" s="11" t="s">
        <v>10</v>
      </c>
      <c r="B120" s="7">
        <f>D120+F120</f>
        <v>715.95399999999995</v>
      </c>
      <c r="C120" s="7"/>
      <c r="D120" s="7">
        <v>7.37</v>
      </c>
      <c r="E120" s="7"/>
      <c r="F120" s="7">
        <v>708.58399999999995</v>
      </c>
    </row>
    <row r="121" spans="1:6" ht="30" x14ac:dyDescent="0.25">
      <c r="A121" s="11" t="s">
        <v>11</v>
      </c>
      <c r="B121" s="7">
        <f>D121+E121</f>
        <v>1669.2329999999999</v>
      </c>
      <c r="C121" s="7"/>
      <c r="D121" s="7">
        <v>1638.528</v>
      </c>
      <c r="E121" s="7">
        <v>30.704999999999998</v>
      </c>
      <c r="F121" s="7"/>
    </row>
    <row r="122" spans="1:6" x14ac:dyDescent="0.25">
      <c r="A122" s="11" t="s">
        <v>12</v>
      </c>
      <c r="B122" s="7"/>
      <c r="C122" s="7"/>
      <c r="D122" s="7"/>
      <c r="E122" s="7"/>
      <c r="F122" s="7"/>
    </row>
    <row r="123" spans="1:6" x14ac:dyDescent="0.25">
      <c r="A123" s="5" t="s">
        <v>13</v>
      </c>
      <c r="B123" s="6">
        <f>D123+E123+F123</f>
        <v>341.24200000000002</v>
      </c>
      <c r="C123" s="6"/>
      <c r="D123" s="6">
        <v>28.556999999999999</v>
      </c>
      <c r="E123" s="6">
        <v>91.563999999999993</v>
      </c>
      <c r="F123" s="13">
        <v>221.12100000000001</v>
      </c>
    </row>
    <row r="124" spans="1:6" x14ac:dyDescent="0.25">
      <c r="A124" s="5" t="s">
        <v>14</v>
      </c>
      <c r="B124" s="15">
        <f>B123/(B115-B123)*100</f>
        <v>7.5145791759027514</v>
      </c>
      <c r="C124" s="12"/>
      <c r="D124" s="12">
        <f>D123/D115*100</f>
        <v>0.91120555970363548</v>
      </c>
      <c r="E124" s="12">
        <f>E123/E115*100</f>
        <v>5.2372323728728247</v>
      </c>
      <c r="F124" s="12">
        <f>F123/F117*100</f>
        <v>30.745283320564571</v>
      </c>
    </row>
    <row r="125" spans="1:6" x14ac:dyDescent="0.25">
      <c r="A125" s="17" t="s">
        <v>27</v>
      </c>
      <c r="B125" s="18"/>
      <c r="C125" s="18"/>
      <c r="D125" s="18"/>
      <c r="E125" s="18"/>
      <c r="F125" s="19"/>
    </row>
    <row r="126" spans="1:6" x14ac:dyDescent="0.25">
      <c r="A126" s="5" t="s">
        <v>6</v>
      </c>
      <c r="B126" s="6">
        <f>D126+E126</f>
        <v>5615.9759999999997</v>
      </c>
      <c r="C126" s="7"/>
      <c r="D126" s="14">
        <v>3612.3159999999998</v>
      </c>
      <c r="E126" s="14">
        <v>2003.66</v>
      </c>
      <c r="F126" s="7"/>
    </row>
    <row r="127" spans="1:6" x14ac:dyDescent="0.25">
      <c r="A127" s="9"/>
      <c r="B127" s="7"/>
      <c r="C127" s="7"/>
      <c r="D127" s="7"/>
      <c r="E127" s="7"/>
      <c r="F127" s="7"/>
    </row>
    <row r="128" spans="1:6" x14ac:dyDescent="0.25">
      <c r="A128" s="5" t="s">
        <v>7</v>
      </c>
      <c r="B128" s="6">
        <f>D128+E128+F128</f>
        <v>5194.9740000000011</v>
      </c>
      <c r="C128" s="7"/>
      <c r="D128" s="7">
        <f>D130+D131+D132</f>
        <v>2928.0480000000002</v>
      </c>
      <c r="E128" s="7">
        <f t="shared" ref="E128:F128" si="11">E130+E131+E132</f>
        <v>1378.6880000000001</v>
      </c>
      <c r="F128" s="7">
        <f t="shared" si="11"/>
        <v>888.23800000000006</v>
      </c>
    </row>
    <row r="129" spans="1:6" x14ac:dyDescent="0.25">
      <c r="A129" s="10" t="s">
        <v>8</v>
      </c>
      <c r="B129" s="6"/>
      <c r="C129" s="7"/>
      <c r="D129" s="7"/>
      <c r="E129" s="7"/>
      <c r="F129" s="7"/>
    </row>
    <row r="130" spans="1:6" ht="30" x14ac:dyDescent="0.25">
      <c r="A130" s="11" t="s">
        <v>9</v>
      </c>
      <c r="B130" s="7">
        <f>D130+E130+F130</f>
        <v>2344.3030000000003</v>
      </c>
      <c r="C130" s="7"/>
      <c r="D130" s="7">
        <v>989.17600000000004</v>
      </c>
      <c r="E130" s="7">
        <v>1340.72</v>
      </c>
      <c r="F130" s="7">
        <v>14.407</v>
      </c>
    </row>
    <row r="131" spans="1:6" x14ac:dyDescent="0.25">
      <c r="A131" s="11" t="s">
        <v>10</v>
      </c>
      <c r="B131" s="7">
        <f>D131+F131</f>
        <v>883.03100000000006</v>
      </c>
      <c r="C131" s="7"/>
      <c r="D131" s="7">
        <v>9.1999999999999993</v>
      </c>
      <c r="E131" s="7"/>
      <c r="F131" s="7">
        <v>873.83100000000002</v>
      </c>
    </row>
    <row r="132" spans="1:6" ht="30" x14ac:dyDescent="0.25">
      <c r="A132" s="11" t="s">
        <v>11</v>
      </c>
      <c r="B132" s="7">
        <f>D132+E132</f>
        <v>1967.64</v>
      </c>
      <c r="C132" s="7"/>
      <c r="D132" s="7">
        <v>1929.672</v>
      </c>
      <c r="E132" s="7">
        <v>37.968000000000004</v>
      </c>
      <c r="F132" s="7"/>
    </row>
    <row r="133" spans="1:6" x14ac:dyDescent="0.25">
      <c r="A133" s="11" t="s">
        <v>12</v>
      </c>
      <c r="B133" s="7"/>
      <c r="C133" s="7"/>
      <c r="D133" s="7"/>
      <c r="E133" s="7"/>
      <c r="F133" s="7"/>
    </row>
    <row r="134" spans="1:6" x14ac:dyDescent="0.25">
      <c r="A134" s="5" t="s">
        <v>13</v>
      </c>
      <c r="B134" s="6">
        <f>D134+E134+F134</f>
        <v>421.00202999999999</v>
      </c>
      <c r="C134" s="6"/>
      <c r="D134" s="6">
        <v>34.533999999999999</v>
      </c>
      <c r="E134" s="6">
        <v>108.45399</v>
      </c>
      <c r="F134" s="13">
        <v>278.01404000000002</v>
      </c>
    </row>
    <row r="135" spans="1:6" x14ac:dyDescent="0.25">
      <c r="A135" s="5" t="s">
        <v>14</v>
      </c>
      <c r="B135" s="15">
        <f>B134/(B126-B134)*100</f>
        <v>8.1040257839828982</v>
      </c>
      <c r="C135" s="12"/>
      <c r="D135" s="12">
        <f>D134/D126*100</f>
        <v>0.95600717102269017</v>
      </c>
      <c r="E135" s="12">
        <f>E134/E126*100</f>
        <v>5.4127940868211173</v>
      </c>
      <c r="F135" s="12">
        <f>F134/F128*100</f>
        <v>31.299498557818961</v>
      </c>
    </row>
  </sheetData>
  <mergeCells count="14">
    <mergeCell ref="A125:F125"/>
    <mergeCell ref="A114:F114"/>
    <mergeCell ref="A103:F103"/>
    <mergeCell ref="A92:F92"/>
    <mergeCell ref="A1:F1"/>
    <mergeCell ref="A2:E2"/>
    <mergeCell ref="A4:F4"/>
    <mergeCell ref="A15:F15"/>
    <mergeCell ref="A26:F26"/>
    <mergeCell ref="A81:F81"/>
    <mergeCell ref="A70:F70"/>
    <mergeCell ref="A59:F59"/>
    <mergeCell ref="A48:F48"/>
    <mergeCell ref="A37:F37"/>
  </mergeCells>
  <pageMargins left="0.70866141732283472" right="0.70866141732283472" top="0.74803149606299213" bottom="0.74803149606299213" header="0.31496062992125984" footer="0.31496062992125984"/>
  <pageSetup paperSize="9" scale="7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Объем потерь 2021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НВ</dc:creator>
  <cp:lastModifiedBy>Экономист</cp:lastModifiedBy>
  <dcterms:created xsi:type="dcterms:W3CDTF">2018-04-27T09:34:47Z</dcterms:created>
  <dcterms:modified xsi:type="dcterms:W3CDTF">2022-01-20T09:08:47Z</dcterms:modified>
</cp:coreProperties>
</file>